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Януари и февруари" sheetId="1" r:id="rId1"/>
  </sheets>
  <externalReferences>
    <externalReference r:id="rId2"/>
  </externalReferenc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X19" i="1" l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/>
  <c r="C19" i="1"/>
  <c r="B19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/>
  <c r="C18" i="1"/>
  <c r="B18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C17" i="1"/>
  <c r="B17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C12" i="1"/>
  <c r="B12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E11" i="1"/>
  <c r="D11" i="1"/>
  <c r="C11" i="1"/>
  <c r="B11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I9" i="1"/>
  <c r="H9" i="1"/>
  <c r="G9" i="1"/>
  <c r="F9" i="1"/>
  <c r="E9" i="1"/>
  <c r="D9" i="1"/>
  <c r="C9" i="1"/>
  <c r="B9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E8" i="1"/>
  <c r="D8" i="1"/>
  <c r="C8" i="1"/>
  <c r="B8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D7" i="1"/>
  <c r="C7" i="1"/>
  <c r="B7" i="1"/>
  <c r="X6" i="1"/>
  <c r="W6" i="1"/>
  <c r="V6" i="1"/>
  <c r="U6" i="1"/>
  <c r="T6" i="1"/>
  <c r="S6" i="1"/>
  <c r="R6" i="1"/>
  <c r="Q6" i="1"/>
  <c r="P6" i="1"/>
  <c r="O6" i="1"/>
  <c r="N6" i="1"/>
  <c r="M6" i="1"/>
  <c r="L6" i="1"/>
  <c r="K6" i="1"/>
  <c r="J6" i="1"/>
  <c r="I6" i="1"/>
  <c r="H6" i="1"/>
  <c r="G6" i="1"/>
  <c r="F6" i="1"/>
  <c r="E6" i="1"/>
  <c r="D6" i="1"/>
  <c r="C6" i="1"/>
  <c r="B6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<sst xmlns="http://schemas.openxmlformats.org/spreadsheetml/2006/main" count="55" uniqueCount="39">
  <si>
    <t>РИОСВ</t>
  </si>
  <si>
    <t xml:space="preserve"> проверени обекти</t>
  </si>
  <si>
    <t xml:space="preserve"> извършени проверки</t>
  </si>
  <si>
    <t>дадени предписанияс КП</t>
  </si>
  <si>
    <t>дадени предписания с писма</t>
  </si>
  <si>
    <t>съставени актове</t>
  </si>
  <si>
    <t>актове за неизпълнение на дадени предписания</t>
  </si>
  <si>
    <t>отменени актове с резолюция</t>
  </si>
  <si>
    <t>издадени наказателни постановления</t>
  </si>
  <si>
    <t xml:space="preserve">събрани суми от имуществени санкции и глоби </t>
  </si>
  <si>
    <t>сключени по ЗАНН споразумения между наказващия орган и нарушителя</t>
  </si>
  <si>
    <t>събрани суми от сключени споразумения</t>
  </si>
  <si>
    <t>наложени санкции с НП по чл. 69 от ЗООС</t>
  </si>
  <si>
    <t>събрани суми от еднократни и текущи санкции (чл. 69 от ЗООС)</t>
  </si>
  <si>
    <t>ПАМ</t>
  </si>
  <si>
    <t>брой</t>
  </si>
  <si>
    <t xml:space="preserve">брой </t>
  </si>
  <si>
    <t>общ брой</t>
  </si>
  <si>
    <t>сума в лева</t>
  </si>
  <si>
    <t>сума в евро</t>
  </si>
  <si>
    <t>лева</t>
  </si>
  <si>
    <t>евро</t>
  </si>
  <si>
    <t>Благоевград</t>
  </si>
  <si>
    <t>Бургас</t>
  </si>
  <si>
    <t>Варна</t>
  </si>
  <si>
    <t>Велико Търново</t>
  </si>
  <si>
    <t>Враца</t>
  </si>
  <si>
    <t>Монтана</t>
  </si>
  <si>
    <t>Пазарджик</t>
  </si>
  <si>
    <t>Плевен</t>
  </si>
  <si>
    <t>Пловдив</t>
  </si>
  <si>
    <t>Русе</t>
  </si>
  <si>
    <t>Смолян</t>
  </si>
  <si>
    <t>София</t>
  </si>
  <si>
    <t>Стара Загора</t>
  </si>
  <si>
    <t>Хасково</t>
  </si>
  <si>
    <t>Шумен</t>
  </si>
  <si>
    <t>ОБЩО</t>
  </si>
  <si>
    <t>ПРЕДПРИЕТИ АДМИНИСТРАТИВНО НАКАЗАТЕЛНИ МЕРКИ ОТ РИОСВ ПРЕЗ  М. ЯНУАРИ И М. ФЕВРУАРИ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</si>
</sst>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</borders>
  <cellStyleXfs count="2">
    <xf numFmtId="0" fontId="0" fillId="0" borderId="0"/>
    <xf numFmtId="0" fontId="7" fillId="0" borderId="0"/>
  </cellStyleXfs>
  <cellXfs count="93">
    <xf numFmtId="0" fontId="0" fillId="0" borderId="0" xfId="0"/>
    <xf numFmtId="0" fontId="1" fillId="4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top" wrapText="1"/>
    </xf>
    <xf numFmtId="0" fontId="2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 applyProtection="1">
      <alignment horizontal="center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 wrapText="1"/>
      <protection locked="0"/>
    </xf>
    <xf numFmtId="0" fontId="6" fillId="6" borderId="14" xfId="0" applyNumberFormat="1" applyFont="1" applyFill="1" applyBorder="1" applyAlignment="1" applyProtection="1">
      <alignment horizontal="center" wrapText="1"/>
      <protection locked="0"/>
    </xf>
    <xf numFmtId="4" fontId="2" fillId="0" borderId="0" xfId="0" applyNumberFormat="1" applyFont="1" applyBorder="1" applyAlignment="1" applyProtection="1">
      <alignment horizontal="right" vertical="center"/>
      <protection locked="0"/>
    </xf>
    <xf numFmtId="4" fontId="2" fillId="0" borderId="15" xfId="0" applyNumberFormat="1" applyFont="1" applyBorder="1" applyAlignment="1" applyProtection="1">
      <alignment horizontal="right" vertical="center"/>
      <protection locked="0"/>
    </xf>
    <xf numFmtId="4" fontId="2" fillId="0" borderId="14" xfId="0" applyNumberFormat="1" applyFont="1" applyBorder="1" applyAlignment="1" applyProtection="1">
      <alignment horizontal="right" vertical="center"/>
      <protection locked="0"/>
    </xf>
    <xf numFmtId="0" fontId="6" fillId="0" borderId="14" xfId="0" applyNumberFormat="1" applyFont="1" applyBorder="1" applyAlignment="1" applyProtection="1">
      <alignment horizontal="center" wrapText="1"/>
      <protection locked="0"/>
    </xf>
    <xf numFmtId="0" fontId="2" fillId="0" borderId="14" xfId="0" applyNumberFormat="1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Border="1" applyAlignment="1" applyProtection="1">
      <alignment horizontal="right" vertical="center" wrapText="1"/>
      <protection locked="0"/>
    </xf>
    <xf numFmtId="4" fontId="2" fillId="0" borderId="15" xfId="0" applyNumberFormat="1" applyFont="1" applyBorder="1" applyAlignment="1" applyProtection="1">
      <alignment horizontal="right" vertical="center" wrapText="1"/>
      <protection locked="0"/>
    </xf>
    <xf numFmtId="4" fontId="2" fillId="0" borderId="14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5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4" xfId="0" applyNumberFormat="1" applyFont="1" applyBorder="1" applyAlignment="1" applyProtection="1">
      <alignment horizontal="center"/>
      <protection locked="0"/>
    </xf>
    <xf numFmtId="0" fontId="2" fillId="0" borderId="16" xfId="0" applyNumberFormat="1" applyFont="1" applyBorder="1" applyAlignment="1" applyProtection="1">
      <alignment horizontal="center" vertical="center"/>
      <protection locked="0"/>
    </xf>
    <xf numFmtId="0" fontId="6" fillId="0" borderId="14" xfId="0" applyNumberFormat="1" applyFont="1" applyBorder="1" applyAlignment="1" applyProtection="1">
      <alignment horizontal="center"/>
      <protection locked="0"/>
    </xf>
    <xf numFmtId="0" fontId="2" fillId="0" borderId="14" xfId="0" applyNumberFormat="1" applyFont="1" applyBorder="1" applyAlignment="1" applyProtection="1">
      <alignment horizontal="center" vertical="center"/>
      <protection locked="0"/>
    </xf>
    <xf numFmtId="0" fontId="2" fillId="7" borderId="14" xfId="0" applyNumberFormat="1" applyFont="1" applyFill="1" applyBorder="1" applyAlignment="1" applyProtection="1">
      <alignment horizontal="center"/>
      <protection locked="0"/>
    </xf>
    <xf numFmtId="4" fontId="2" fillId="7" borderId="0" xfId="0" applyNumberFormat="1" applyFont="1" applyFill="1" applyBorder="1" applyAlignment="1" applyProtection="1">
      <alignment horizontal="right" vertical="center"/>
      <protection locked="0"/>
    </xf>
    <xf numFmtId="4" fontId="2" fillId="7" borderId="15" xfId="0" applyNumberFormat="1" applyFont="1" applyFill="1" applyBorder="1" applyAlignment="1" applyProtection="1">
      <alignment horizontal="right" vertical="center"/>
      <protection locked="0"/>
    </xf>
    <xf numFmtId="4" fontId="2" fillId="7" borderId="14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14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right" vertical="center"/>
      <protection locked="0"/>
    </xf>
    <xf numFmtId="4" fontId="2" fillId="0" borderId="15" xfId="0" applyNumberFormat="1" applyFont="1" applyFill="1" applyBorder="1" applyAlignment="1" applyProtection="1">
      <alignment horizontal="right" vertical="center"/>
      <protection locked="0"/>
    </xf>
    <xf numFmtId="4" fontId="2" fillId="0" borderId="14" xfId="0" applyNumberFormat="1" applyFont="1" applyFill="1" applyBorder="1" applyAlignment="1" applyProtection="1">
      <alignment horizontal="right" vertical="center"/>
      <protection locked="0"/>
    </xf>
    <xf numFmtId="0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  <protection locked="0"/>
    </xf>
    <xf numFmtId="4" fontId="2" fillId="0" borderId="0" xfId="0" applyNumberFormat="1" applyFont="1" applyFill="1" applyBorder="1" applyAlignment="1" applyProtection="1">
      <alignment horizontal="right"/>
      <protection locked="0"/>
    </xf>
    <xf numFmtId="4" fontId="2" fillId="0" borderId="15" xfId="0" applyNumberFormat="1" applyFont="1" applyFill="1" applyBorder="1" applyAlignment="1" applyProtection="1">
      <alignment horizontal="right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/>
      <protection locked="0"/>
    </xf>
    <xf numFmtId="0" fontId="6" fillId="0" borderId="14" xfId="0" applyFont="1" applyBorder="1" applyAlignment="1" applyProtection="1">
      <alignment horizontal="center"/>
      <protection locked="0"/>
    </xf>
    <xf numFmtId="4" fontId="6" fillId="0" borderId="0" xfId="0" applyNumberFormat="1" applyFont="1" applyBorder="1" applyAlignment="1" applyProtection="1">
      <alignment horizontal="right" vertical="center"/>
      <protection locked="0"/>
    </xf>
    <xf numFmtId="4" fontId="6" fillId="0" borderId="15" xfId="0" applyNumberFormat="1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6" fillId="0" borderId="14" xfId="0" applyNumberFormat="1" applyFont="1" applyFill="1" applyBorder="1" applyAlignment="1" applyProtection="1">
      <alignment horizontal="center"/>
      <protection locked="0"/>
    </xf>
    <xf numFmtId="0" fontId="6" fillId="7" borderId="14" xfId="0" applyNumberFormat="1" applyFont="1" applyFill="1" applyBorder="1" applyAlignment="1" applyProtection="1">
      <alignment horizontal="center"/>
      <protection locked="0"/>
    </xf>
    <xf numFmtId="0" fontId="2" fillId="7" borderId="14" xfId="0" applyNumberFormat="1" applyFont="1" applyFill="1" applyBorder="1" applyAlignment="1" applyProtection="1">
      <alignment horizontal="center" vertical="center"/>
      <protection locked="0"/>
    </xf>
    <xf numFmtId="0" fontId="2" fillId="6" borderId="0" xfId="0" applyNumberFormat="1" applyFont="1" applyFill="1" applyBorder="1" applyAlignment="1" applyProtection="1">
      <alignment horizontal="center" vertical="center"/>
      <protection locked="0"/>
    </xf>
    <xf numFmtId="0" fontId="6" fillId="6" borderId="14" xfId="0" applyNumberFormat="1" applyFont="1" applyFill="1" applyBorder="1" applyAlignment="1" applyProtection="1">
      <alignment horizontal="center"/>
      <protection locked="0"/>
    </xf>
    <xf numFmtId="4" fontId="2" fillId="6" borderId="0" xfId="0" applyNumberFormat="1" applyFont="1" applyFill="1" applyBorder="1" applyAlignment="1" applyProtection="1">
      <alignment horizontal="right" vertical="center"/>
      <protection locked="0"/>
    </xf>
    <xf numFmtId="4" fontId="2" fillId="6" borderId="15" xfId="0" applyNumberFormat="1" applyFont="1" applyFill="1" applyBorder="1" applyAlignment="1" applyProtection="1">
      <alignment horizontal="right" vertical="center"/>
      <protection locked="0"/>
    </xf>
    <xf numFmtId="4" fontId="2" fillId="6" borderId="14" xfId="0" applyNumberFormat="1" applyFont="1" applyFill="1" applyBorder="1" applyAlignment="1" applyProtection="1">
      <alignment horizontal="right" vertical="center"/>
      <protection locked="0"/>
    </xf>
    <xf numFmtId="0" fontId="5" fillId="0" borderId="18" xfId="0" applyFont="1" applyFill="1" applyBorder="1" applyAlignment="1">
      <alignment horizontal="left" vertical="top" wrapText="1"/>
    </xf>
    <xf numFmtId="0" fontId="2" fillId="0" borderId="19" xfId="0" applyNumberFormat="1" applyFont="1" applyBorder="1" applyAlignment="1" applyProtection="1">
      <alignment horizontal="center" vertical="center"/>
      <protection locked="0"/>
    </xf>
    <xf numFmtId="0" fontId="2" fillId="6" borderId="14" xfId="0" applyNumberFormat="1" applyFont="1" applyFill="1" applyBorder="1" applyAlignment="1" applyProtection="1">
      <alignment horizontal="center"/>
      <protection locked="0"/>
    </xf>
    <xf numFmtId="4" fontId="2" fillId="0" borderId="20" xfId="0" applyNumberFormat="1" applyFont="1" applyBorder="1" applyAlignment="1" applyProtection="1">
      <alignment horizontal="right" vertical="center"/>
      <protection locked="0"/>
    </xf>
    <xf numFmtId="4" fontId="2" fillId="0" borderId="21" xfId="0" applyNumberFormat="1" applyFont="1" applyBorder="1" applyAlignment="1" applyProtection="1">
      <alignment horizontal="right" vertical="center"/>
      <protection locked="0"/>
    </xf>
    <xf numFmtId="0" fontId="2" fillId="0" borderId="20" xfId="0" applyNumberFormat="1" applyFont="1" applyBorder="1" applyAlignment="1" applyProtection="1">
      <alignment horizontal="center"/>
      <protection locked="0"/>
    </xf>
    <xf numFmtId="4" fontId="2" fillId="0" borderId="22" xfId="0" applyNumberFormat="1" applyFont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>
      <alignment horizontal="left" vertical="top" wrapText="1"/>
    </xf>
    <xf numFmtId="3" fontId="2" fillId="0" borderId="1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0" fontId="2" fillId="0" borderId="13" xfId="0" applyFont="1" applyFill="1" applyBorder="1" applyAlignment="1">
      <alignment horizontal="center" vertical="center"/>
    </xf>
    <xf numFmtId="4" fontId="2" fillId="0" borderId="13" xfId="0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</cellXfs>
  <cellStyles count="2">
    <cellStyle name="Normal" xfId="0" builtinId="0"/>
    <cellStyle name="Normal 4" xfId="1"/>
  </cellStyles>
  <dxfs count="48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/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4" formatCode="#,##0.00"/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/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4" formatCode="#,##0.00"/>
      <border diagonalUp="0" diagonalDown="0">
        <left/>
        <right style="medium">
          <color theme="1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4" formatCode="#,##0.00"/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3" formatCode="#,##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textRotation="0" indent="0" justifyLastLine="0" shrinkToFit="0" readingOrder="0"/>
      <border diagonalUp="0" diagonalDown="0">
        <left style="medium">
          <color theme="1"/>
        </left>
        <right/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numFmt numFmtId="0" formatCode="General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general" vertical="bottom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medium">
          <color indexed="64"/>
        </right>
        <top/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POLICY\KKD\2026\&#1052;&#1077;&#1089;&#1077;&#1095;&#1085;&#1080;%20&#1086;&#1090;&#1095;&#1077;&#1090;&#1080;\00_&#1089;&#1087;&#1088;&#1072;&#1074;&#1082;&#1080;%20&#1087;&#1086;%20&#1079;&#1072;&#1082;&#1086;&#1085;&#1080;%20&#1080;%20&#1087;&#1086;%20&#1056;&#1048;&#1054;&#1057;&#1042;%20&#1079;&#1072;%20&#1074;&#1089;&#1080;&#1095;&#1082;&#1080;%20&#1084;&#1077;&#1089;&#1077;&#1094;&#1080;\&#1040;&#1053;&#1052;%202026%20&#1075;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уари"/>
      <sheetName val="Февруари"/>
      <sheetName val="Март"/>
      <sheetName val="Април"/>
      <sheetName val="Май"/>
      <sheetName val="Юни"/>
      <sheetName val="Юли"/>
      <sheetName val="Август"/>
      <sheetName val="Септември"/>
      <sheetName val="Октомври"/>
      <sheetName val="Ноември"/>
      <sheetName val="Декември"/>
      <sheetName val="I - тримесечие"/>
      <sheetName val="II - тримесечие"/>
      <sheetName val="Полугодие"/>
      <sheetName val="III - тримесечие"/>
      <sheetName val="IV - тримесечие"/>
      <sheetName val="Годишен"/>
      <sheetName val="АНМ 2026 г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tables/table1.xml><?xml version="1.0" encoding="utf-8"?>
<table xmlns="http://schemas.openxmlformats.org/spreadsheetml/2006/main" id="2" name="Table253141516" displayName="Table253141516" ref="A4:X19" headerRowCount="0" totalsRowShown="0">
  <tableColumns count="24">
    <tableColumn id="1" name="Column1" headerRowDxfId="47" dataDxfId="46"/>
    <tableColumn id="2" name="Column2" headerRowDxfId="45" dataDxfId="44">
      <calculatedColumnFormula>SUM([1]!Table25[[#This Row],[Column2]]+[1]!Table253[[#This Row],[Column2]]+[1]!Table2534[[#This Row],[Column2]])</calculatedColumnFormula>
    </tableColumn>
    <tableColumn id="3" name="Column3" headerRowDxfId="43" dataDxfId="42">
      <calculatedColumnFormula>SUM([1]!Table25[[#This Row],[Column3]]+[1]!Table253[[#This Row],[Column3]]+[1]!Table2534[[#This Row],[Column3]])</calculatedColumnFormula>
    </tableColumn>
    <tableColumn id="15" name="Column14" headerRowDxfId="41" dataDxfId="40">
      <calculatedColumnFormula>SUM([1]!Table25[[#This Row],[Column14]]+[1]!Table253[[#This Row],[Column14]]+[1]!Table2534[[#This Row],[Column14]])</calculatedColumnFormula>
    </tableColumn>
    <tableColumn id="18" name="Column24" headerRowDxfId="39" dataDxfId="38">
      <calculatedColumnFormula>SUM([1]!Table25[[#This Row],[Column24]]+[1]!Table253[[#This Row],[Column24]]+[1]!Table2534[[#This Row],[Column24]])</calculatedColumnFormula>
    </tableColumn>
    <tableColumn id="4" name="Column4" headerRowDxfId="37" dataDxfId="36">
      <calculatedColumnFormula>SUM([1]!Table25[[#This Row],[Column4]]+[1]!Table253[[#This Row],[Column4]]+[1]!Table2534[[#This Row],[Column4]])</calculatedColumnFormula>
    </tableColumn>
    <tableColumn id="5" name="Column5" headerRowDxfId="35" dataDxfId="34">
      <calculatedColumnFormula>SUM([1]!Table25[[#This Row],[Column5]]+[1]!Table253[[#This Row],[Column5]]+[1]!Table2534[[#This Row],[Column5]])</calculatedColumnFormula>
    </tableColumn>
    <tableColumn id="6" name="Column6" headerRowDxfId="33" dataDxfId="32">
      <calculatedColumnFormula>SUM([1]!Table25[[#This Row],[Column6]]+[1]!Table253[[#This Row],[Column6]]+[1]!Table2534[[#This Row],[Column6]])</calculatedColumnFormula>
    </tableColumn>
    <tableColumn id="7" name="Column7" headerRowDxfId="31" dataDxfId="30">
      <calculatedColumnFormula>SUM([1]!Table25[[#This Row],[Column7]]+[1]!Table253[[#This Row],[Column7]]+[1]!Table2534[[#This Row],[Column7]])</calculatedColumnFormula>
    </tableColumn>
    <tableColumn id="8" name="Column8" headerRowDxfId="29" dataDxfId="28">
      <calculatedColumnFormula>SUM([1]!Table25[[#This Row],[Column8]]+[1]!Table253[[#This Row],[Column8]]+[1]!Table2534[[#This Row],[Column8]])</calculatedColumnFormula>
    </tableColumn>
    <tableColumn id="19" name="Column18" headerRowDxfId="27" dataDxfId="26">
      <calculatedColumnFormula>SUM([1]!Table25[[#This Row],[Column18]]+[1]!Table253[[#This Row],[Column18]]+[1]!Table2534[[#This Row],[Column18]])</calculatedColumnFormula>
    </tableColumn>
    <tableColumn id="9" name="Column9" headerRowDxfId="25" dataDxfId="24">
      <calculatedColumnFormula>SUM([1]!Table25[[#This Row],[Column9]]+[1]!Table253[[#This Row],[Column9]]+[1]!Table2534[[#This Row],[Column9]])</calculatedColumnFormula>
    </tableColumn>
    <tableColumn id="20" name="Column19" headerRowDxfId="23" dataDxfId="22">
      <calculatedColumnFormula>SUM([1]!Table25[[#This Row],[Column19]]+[1]!Table253[[#This Row],[Column19]]+[1]!Table2534[[#This Row],[Column19]])</calculatedColumnFormula>
    </tableColumn>
    <tableColumn id="14" name="Column15" headerRowDxfId="21" dataDxfId="20">
      <calculatedColumnFormula>SUM([1]!Table25[[#This Row],[Column15]]+[1]!Table253[[#This Row],[Column15]]+[1]!Table2534[[#This Row],[Column15]])</calculatedColumnFormula>
    </tableColumn>
    <tableColumn id="16" name="Column16" headerRowDxfId="19" dataDxfId="18">
      <calculatedColumnFormula>SUM([1]!Table25[[#This Row],[Column16]]+[1]!Table253[[#This Row],[Column16]]+[1]!Table2534[[#This Row],[Column16]])</calculatedColumnFormula>
    </tableColumn>
    <tableColumn id="21" name="Column20" headerRowDxfId="17" dataDxfId="16">
      <calculatedColumnFormula>SUM([1]!Table25[[#This Row],[Column20]]+[1]!Table253[[#This Row],[Column20]]+[1]!Table2534[[#This Row],[Column20]])</calculatedColumnFormula>
    </tableColumn>
    <tableColumn id="17" name="Column17" headerRowDxfId="15" dataDxfId="14">
      <calculatedColumnFormula>SUM([1]!Table25[[#This Row],[Column17]]+[1]!Table253[[#This Row],[Column17]]+[1]!Table2534[[#This Row],[Column17]])</calculatedColumnFormula>
    </tableColumn>
    <tableColumn id="22" name="Column21" headerRowDxfId="13" dataDxfId="12">
      <calculatedColumnFormula>SUM([1]!Table25[[#This Row],[Column21]]+[1]!Table253[[#This Row],[Column21]]+[1]!Table2534[[#This Row],[Column21]])</calculatedColumnFormula>
    </tableColumn>
    <tableColumn id="10" name="Column10" headerRowDxfId="11" dataDxfId="10">
      <calculatedColumnFormula>SUM([1]!Table25[[#This Row],[Column10]]+[1]!Table253[[#This Row],[Column10]]+[1]!Table2534[[#This Row],[Column10]])</calculatedColumnFormula>
    </tableColumn>
    <tableColumn id="11" name="Column11" headerRowDxfId="9" dataDxfId="8">
      <calculatedColumnFormula>SUM([1]!Table25[[#This Row],[Column11]]+[1]!Table253[[#This Row],[Column11]]+[1]!Table2534[[#This Row],[Column11]])</calculatedColumnFormula>
    </tableColumn>
    <tableColumn id="24" name="Column23" headerRowDxfId="7" dataDxfId="6">
      <calculatedColumnFormula>SUM([1]!Table25[[#This Row],[Column23]]+[1]!Table253[[#This Row],[Column23]]+[1]!Table2534[[#This Row],[Column23]])</calculatedColumnFormula>
    </tableColumn>
    <tableColumn id="23" name="Column22" headerRowDxfId="5" dataDxfId="4">
      <calculatedColumnFormula>SUM([1]!Table25[[#This Row],[Column22]]+[1]!Table253[[#This Row],[Column22]]+[1]!Table2534[[#This Row],[Column22]])</calculatedColumnFormula>
    </tableColumn>
    <tableColumn id="12" name="Column12" headerRowDxfId="3" dataDxfId="2">
      <calculatedColumnFormula>SUM([1]!Table25[[#This Row],[Column12]]+[1]!Table253[[#This Row],[Column12]]+[1]!Table2534[[#This Row],[Column12]])</calculatedColumnFormula>
    </tableColumn>
    <tableColumn id="13" name="Column13" headerRowDxfId="1" dataDxfId="0">
      <calculatedColumnFormula>SUM([1]!Table25[[#This Row],[Column13]]+[1]!Table253[[#This Row],[Column13]]+[1]!Table2534[[#This Row],[Column13]])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9"/>
  <sheetViews>
    <sheetView tabSelected="1" workbookViewId="0">
      <selection activeCell="T24" sqref="T24"/>
    </sheetView>
  </sheetViews>
  <sheetFormatPr defaultRowHeight="15" x14ac:dyDescent="0.25"/>
  <cols>
    <col min="2" max="2" width="10.140625" customWidth="1"/>
    <col min="3" max="3" width="9.5703125" customWidth="1"/>
    <col min="10" max="10" width="13" customWidth="1"/>
    <col min="11" max="11" width="12.5703125" customWidth="1"/>
    <col min="12" max="12" width="13.5703125" customWidth="1"/>
    <col min="13" max="13" width="13.7109375" customWidth="1"/>
    <col min="15" max="15" width="12.85546875" customWidth="1"/>
    <col min="16" max="16" width="14.42578125" customWidth="1"/>
    <col min="17" max="17" width="13.5703125" customWidth="1"/>
    <col min="18" max="18" width="14.140625" customWidth="1"/>
    <col min="20" max="20" width="12.42578125" customWidth="1"/>
    <col min="21" max="21" width="13.140625" customWidth="1"/>
    <col min="22" max="23" width="12.5703125" customWidth="1"/>
  </cols>
  <sheetData>
    <row r="1" spans="1:24" ht="15.75" thickBot="1" x14ac:dyDescent="0.3">
      <c r="A1" s="81" t="s">
        <v>38</v>
      </c>
      <c r="B1" s="82"/>
      <c r="C1" s="82"/>
      <c r="D1" s="82"/>
      <c r="E1" s="83"/>
      <c r="F1" s="83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3"/>
      <c r="T1" s="83"/>
      <c r="U1" s="83"/>
      <c r="V1" s="83"/>
      <c r="W1" s="83"/>
      <c r="X1" s="84"/>
    </row>
    <row r="2" spans="1:24" ht="95.25" thickBot="1" x14ac:dyDescent="0.3">
      <c r="A2" s="85" t="s">
        <v>0</v>
      </c>
      <c r="B2" s="1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5" t="s">
        <v>6</v>
      </c>
      <c r="H2" s="1" t="s">
        <v>7</v>
      </c>
      <c r="I2" s="6" t="s">
        <v>8</v>
      </c>
      <c r="J2" s="7"/>
      <c r="K2" s="8"/>
      <c r="L2" s="87" t="s">
        <v>9</v>
      </c>
      <c r="M2" s="88"/>
      <c r="N2" s="87" t="s">
        <v>10</v>
      </c>
      <c r="O2" s="89"/>
      <c r="P2" s="88"/>
      <c r="Q2" s="87" t="s">
        <v>11</v>
      </c>
      <c r="R2" s="89"/>
      <c r="S2" s="90" t="s">
        <v>12</v>
      </c>
      <c r="T2" s="91"/>
      <c r="U2" s="92"/>
      <c r="V2" s="91" t="s">
        <v>13</v>
      </c>
      <c r="W2" s="92"/>
      <c r="X2" s="9" t="s">
        <v>14</v>
      </c>
    </row>
    <row r="3" spans="1:24" ht="15.75" thickBot="1" x14ac:dyDescent="0.3">
      <c r="A3" s="86"/>
      <c r="B3" s="10" t="s">
        <v>15</v>
      </c>
      <c r="C3" s="11" t="s">
        <v>16</v>
      </c>
      <c r="D3" s="11" t="s">
        <v>16</v>
      </c>
      <c r="E3" s="11" t="s">
        <v>15</v>
      </c>
      <c r="F3" s="10" t="s">
        <v>17</v>
      </c>
      <c r="G3" s="10" t="s">
        <v>15</v>
      </c>
      <c r="H3" s="10" t="s">
        <v>15</v>
      </c>
      <c r="I3" s="10" t="s">
        <v>15</v>
      </c>
      <c r="J3" s="11" t="s">
        <v>18</v>
      </c>
      <c r="K3" s="11" t="s">
        <v>19</v>
      </c>
      <c r="L3" s="11" t="s">
        <v>20</v>
      </c>
      <c r="M3" s="11" t="s">
        <v>21</v>
      </c>
      <c r="N3" s="11" t="s">
        <v>15</v>
      </c>
      <c r="O3" s="11" t="s">
        <v>18</v>
      </c>
      <c r="P3" s="11" t="s">
        <v>19</v>
      </c>
      <c r="Q3" s="11" t="s">
        <v>20</v>
      </c>
      <c r="R3" s="11" t="s">
        <v>21</v>
      </c>
      <c r="S3" s="10" t="s">
        <v>15</v>
      </c>
      <c r="T3" s="10" t="s">
        <v>18</v>
      </c>
      <c r="U3" s="10" t="s">
        <v>19</v>
      </c>
      <c r="V3" s="10" t="s">
        <v>20</v>
      </c>
      <c r="W3" s="10" t="s">
        <v>21</v>
      </c>
      <c r="X3" s="12" t="s">
        <v>15</v>
      </c>
    </row>
    <row r="4" spans="1:24" ht="25.5" x14ac:dyDescent="0.25">
      <c r="A4" s="13" t="s">
        <v>22</v>
      </c>
      <c r="B4" s="14">
        <f>SUM([1]!Table25[[#This Row],[Column2]]+[1]!Table253[[#This Row],[Column2]]+[1]!Table2534[[#This Row],[Column2]])</f>
        <v>51</v>
      </c>
      <c r="C4" s="14">
        <f>SUM([1]!Table25[[#This Row],[Column3]]+[1]!Table253[[#This Row],[Column3]]+[1]!Table2534[[#This Row],[Column3]])</f>
        <v>84</v>
      </c>
      <c r="D4" s="14">
        <f>SUM([1]!Table25[[#This Row],[Column14]]+[1]!Table253[[#This Row],[Column14]]+[1]!Table2534[[#This Row],[Column14]])</f>
        <v>8</v>
      </c>
      <c r="E4" s="14">
        <f>SUM([1]!Table25[[#This Row],[Column24]]+[1]!Table253[[#This Row],[Column24]]+[1]!Table2534[[#This Row],[Column24]])</f>
        <v>0</v>
      </c>
      <c r="F4" s="15">
        <f>SUM([1]!Table25[[#This Row],[Column4]]+[1]!Table253[[#This Row],[Column4]]+[1]!Table2534[[#This Row],[Column4]])</f>
        <v>7</v>
      </c>
      <c r="G4" s="14">
        <f>SUM([1]!Table25[[#This Row],[Column5]]+[1]!Table253[[#This Row],[Column5]]+[1]!Table2534[[#This Row],[Column5]])</f>
        <v>0</v>
      </c>
      <c r="H4" s="16">
        <f>SUM([1]!Table25[[#This Row],[Column6]]+[1]!Table253[[#This Row],[Column6]]+[1]!Table2534[[#This Row],[Column6]])</f>
        <v>0</v>
      </c>
      <c r="I4" s="17">
        <f>SUM([1]!Table25[[#This Row],[Column7]]+[1]!Table253[[#This Row],[Column7]]+[1]!Table2534[[#This Row],[Column7]])</f>
        <v>0</v>
      </c>
      <c r="J4" s="18">
        <f>SUM([1]!Table25[[#This Row],[Column8]]+[1]!Table253[[#This Row],[Column8]]+[1]!Table2534[[#This Row],[Column8]])</f>
        <v>0</v>
      </c>
      <c r="K4" s="19">
        <f>SUM([1]!Table25[[#This Row],[Column18]]+[1]!Table253[[#This Row],[Column18]]+[1]!Table2534[[#This Row],[Column18]])</f>
        <v>0</v>
      </c>
      <c r="L4" s="20">
        <f>SUM([1]!Table25[[#This Row],[Column9]]+[1]!Table253[[#This Row],[Column9]]+[1]!Table2534[[#This Row],[Column9]])</f>
        <v>0</v>
      </c>
      <c r="M4" s="19">
        <f>SUM([1]!Table25[[#This Row],[Column19]]+[1]!Table253[[#This Row],[Column19]]+[1]!Table2534[[#This Row],[Column19]])</f>
        <v>0</v>
      </c>
      <c r="N4" s="21">
        <f>SUM([1]!Table25[[#This Row],[Column15]]+[1]!Table253[[#This Row],[Column15]]+[1]!Table2534[[#This Row],[Column15]])</f>
        <v>3</v>
      </c>
      <c r="O4" s="18">
        <f>SUM([1]!Table25[[#This Row],[Column16]]+[1]!Table253[[#This Row],[Column16]]+[1]!Table2534[[#This Row],[Column16]])</f>
        <v>2800</v>
      </c>
      <c r="P4" s="19">
        <f>SUM([1]!Table25[[#This Row],[Column20]]+[1]!Table253[[#This Row],[Column20]]+[1]!Table2534[[#This Row],[Column20]])</f>
        <v>1431.61</v>
      </c>
      <c r="Q4" s="20">
        <f>SUM([1]!Table25[[#This Row],[Column17]]+[1]!Table253[[#This Row],[Column17]]+[1]!Table2534[[#This Row],[Column17]])</f>
        <v>0</v>
      </c>
      <c r="R4" s="19">
        <f>SUM([1]!Table25[[#This Row],[Column21]]+[1]!Table253[[#This Row],[Column21]]+[1]!Table2534[[#This Row],[Column21]])</f>
        <v>0</v>
      </c>
      <c r="S4" s="22">
        <f>SUM([1]!Table25[[#This Row],[Column10]]+[1]!Table253[[#This Row],[Column10]]+[1]!Table2534[[#This Row],[Column10]])</f>
        <v>0</v>
      </c>
      <c r="T4" s="23">
        <f>SUM([1]!Table25[[#This Row],[Column11]]+[1]!Table253[[#This Row],[Column11]]+[1]!Table2534[[#This Row],[Column11]])</f>
        <v>0</v>
      </c>
      <c r="U4" s="24">
        <f>SUM([1]!Table25[[#This Row],[Column23]]+[1]!Table253[[#This Row],[Column23]]+[1]!Table2534[[#This Row],[Column23]])</f>
        <v>0</v>
      </c>
      <c r="V4" s="25">
        <f>SUM([1]!Table25[[#This Row],[Column22]]+[1]!Table253[[#This Row],[Column22]]+[1]!Table2534[[#This Row],[Column22]])</f>
        <v>963.03</v>
      </c>
      <c r="W4" s="26">
        <f>SUM([1]!Table25[[#This Row],[Column12]]+[1]!Table253[[#This Row],[Column12]]+[1]!Table2534[[#This Row],[Column12]])</f>
        <v>492.39</v>
      </c>
      <c r="X4" s="27">
        <f>SUM([1]!Table25[[#This Row],[Column13]]+[1]!Table253[[#This Row],[Column13]]+[1]!Table2534[[#This Row],[Column13]])</f>
        <v>0</v>
      </c>
    </row>
    <row r="5" spans="1:24" ht="15.75" x14ac:dyDescent="0.25">
      <c r="A5" s="28" t="s">
        <v>23</v>
      </c>
      <c r="B5" s="14">
        <f>SUM([1]!Table25[[#This Row],[Column2]]+[1]!Table253[[#This Row],[Column2]]+[1]!Table2534[[#This Row],[Column2]])</f>
        <v>184</v>
      </c>
      <c r="C5" s="14">
        <f>SUM([1]!Table25[[#This Row],[Column3]]+[1]!Table253[[#This Row],[Column3]]+[1]!Table2534[[#This Row],[Column3]])</f>
        <v>203</v>
      </c>
      <c r="D5" s="14">
        <f>SUM([1]!Table25[[#This Row],[Column14]]+[1]!Table253[[#This Row],[Column14]]+[1]!Table2534[[#This Row],[Column14]])</f>
        <v>23</v>
      </c>
      <c r="E5" s="14">
        <f>SUM([1]!Table25[[#This Row],[Column24]]+[1]!Table253[[#This Row],[Column24]]+[1]!Table2534[[#This Row],[Column24]])</f>
        <v>7</v>
      </c>
      <c r="F5" s="29">
        <f>SUM([1]!Table25[[#This Row],[Column4]]+[1]!Table253[[#This Row],[Column4]]+[1]!Table2534[[#This Row],[Column4]])</f>
        <v>6</v>
      </c>
      <c r="G5" s="14">
        <f>SUM([1]!Table25[[#This Row],[Column5]]+[1]!Table253[[#This Row],[Column5]]+[1]!Table2534[[#This Row],[Column5]])</f>
        <v>0</v>
      </c>
      <c r="H5" s="15">
        <f>SUM([1]!Table25[[#This Row],[Column6]]+[1]!Table253[[#This Row],[Column6]]+[1]!Table2534[[#This Row],[Column6]])</f>
        <v>0</v>
      </c>
      <c r="I5" s="30">
        <f>SUM([1]!Table25[[#This Row],[Column7]]+[1]!Table253[[#This Row],[Column7]]+[1]!Table2534[[#This Row],[Column7]])</f>
        <v>0</v>
      </c>
      <c r="J5" s="18">
        <f>SUM([1]!Table25[[#This Row],[Column8]]+[1]!Table253[[#This Row],[Column8]]+[1]!Table2534[[#This Row],[Column8]])</f>
        <v>0</v>
      </c>
      <c r="K5" s="19">
        <f>SUM([1]!Table25[[#This Row],[Column18]]+[1]!Table253[[#This Row],[Column18]]+[1]!Table2534[[#This Row],[Column18]])</f>
        <v>0</v>
      </c>
      <c r="L5" s="20">
        <f>SUM([1]!Table25[[#This Row],[Column9]]+[1]!Table253[[#This Row],[Column9]]+[1]!Table2534[[#This Row],[Column9]])</f>
        <v>4160</v>
      </c>
      <c r="M5" s="19">
        <f>SUM([1]!Table25[[#This Row],[Column19]]+[1]!Table253[[#This Row],[Column19]]+[1]!Table2534[[#This Row],[Column19]])</f>
        <v>2126.98</v>
      </c>
      <c r="N5" s="30">
        <f>SUM([1]!Table25[[#This Row],[Column15]]+[1]!Table253[[#This Row],[Column15]]+[1]!Table2534[[#This Row],[Column15]])</f>
        <v>1</v>
      </c>
      <c r="O5" s="18">
        <f>SUM([1]!Table25[[#This Row],[Column16]]+[1]!Table253[[#This Row],[Column16]]+[1]!Table2534[[#This Row],[Column16]])</f>
        <v>1000</v>
      </c>
      <c r="P5" s="19">
        <f>SUM([1]!Table25[[#This Row],[Column20]]+[1]!Table253[[#This Row],[Column20]]+[1]!Table2534[[#This Row],[Column20]])</f>
        <v>511.29</v>
      </c>
      <c r="Q5" s="20">
        <f>SUM([1]!Table25[[#This Row],[Column17]]+[1]!Table253[[#This Row],[Column17]]+[1]!Table2534[[#This Row],[Column17]])</f>
        <v>2380</v>
      </c>
      <c r="R5" s="19">
        <f>SUM([1]!Table25[[#This Row],[Column21]]+[1]!Table253[[#This Row],[Column21]]+[1]!Table2534[[#This Row],[Column21]])</f>
        <v>1216.8800000000001</v>
      </c>
      <c r="S5" s="22">
        <f>SUM([1]!Table25[[#This Row],[Column10]]+[1]!Table253[[#This Row],[Column10]]+[1]!Table2534[[#This Row],[Column10]])</f>
        <v>0</v>
      </c>
      <c r="T5" s="18">
        <f>SUM([1]!Table25[[#This Row],[Column11]]+[1]!Table253[[#This Row],[Column11]]+[1]!Table2534[[#This Row],[Column11]])</f>
        <v>0</v>
      </c>
      <c r="U5" s="19">
        <f>SUM([1]!Table25[[#This Row],[Column23]]+[1]!Table253[[#This Row],[Column23]]+[1]!Table2534[[#This Row],[Column23]])</f>
        <v>0</v>
      </c>
      <c r="V5" s="20">
        <f>SUM([1]!Table25[[#This Row],[Column22]]+[1]!Table253[[#This Row],[Column22]]+[1]!Table2534[[#This Row],[Column22]])</f>
        <v>3347.9300000000003</v>
      </c>
      <c r="W5" s="19">
        <f>SUM([1]!Table25[[#This Row],[Column12]]+[1]!Table253[[#This Row],[Column12]]+[1]!Table2534[[#This Row],[Column12]])</f>
        <v>1711.77</v>
      </c>
      <c r="X5" s="31">
        <f>SUM([1]!Table25[[#This Row],[Column13]]+[1]!Table253[[#This Row],[Column13]]+[1]!Table2534[[#This Row],[Column13]])</f>
        <v>0</v>
      </c>
    </row>
    <row r="6" spans="1:24" ht="15.75" x14ac:dyDescent="0.25">
      <c r="A6" s="28" t="s">
        <v>24</v>
      </c>
      <c r="B6" s="15">
        <f>SUM([1]!Table25[[#This Row],[Column2]]+[1]!Table253[[#This Row],[Column2]]+[1]!Table2534[[#This Row],[Column2]])</f>
        <v>201</v>
      </c>
      <c r="C6" s="15">
        <f>SUM([1]!Table25[[#This Row],[Column3]]+[1]!Table253[[#This Row],[Column3]]+[1]!Table2534[[#This Row],[Column3]])</f>
        <v>291</v>
      </c>
      <c r="D6" s="15">
        <f>SUM([1]!Table25[[#This Row],[Column14]]+[1]!Table253[[#This Row],[Column14]]+[1]!Table2534[[#This Row],[Column14]])</f>
        <v>58</v>
      </c>
      <c r="E6" s="15">
        <f>SUM([1]!Table25[[#This Row],[Column24]]+[1]!Table253[[#This Row],[Column24]]+[1]!Table2534[[#This Row],[Column24]])</f>
        <v>50</v>
      </c>
      <c r="F6" s="15">
        <f>SUM([1]!Table25[[#This Row],[Column4]]+[1]!Table253[[#This Row],[Column4]]+[1]!Table2534[[#This Row],[Column4]])</f>
        <v>15</v>
      </c>
      <c r="G6" s="15">
        <f>SUM([1]!Table25[[#This Row],[Column5]]+[1]!Table253[[#This Row],[Column5]]+[1]!Table2534[[#This Row],[Column5]])</f>
        <v>8</v>
      </c>
      <c r="H6" s="15">
        <f>SUM([1]!Table25[[#This Row],[Column6]]+[1]!Table253[[#This Row],[Column6]]+[1]!Table2534[[#This Row],[Column6]])</f>
        <v>0</v>
      </c>
      <c r="I6" s="32">
        <f>SUM([1]!Table25[[#This Row],[Column7]]+[1]!Table253[[#This Row],[Column7]]+[1]!Table2534[[#This Row],[Column7]])</f>
        <v>2</v>
      </c>
      <c r="J6" s="18">
        <f>SUM([1]!Table25[[#This Row],[Column8]]+[1]!Table253[[#This Row],[Column8]]+[1]!Table2534[[#This Row],[Column8]])</f>
        <v>600</v>
      </c>
      <c r="K6" s="19">
        <f>SUM([1]!Table25[[#This Row],[Column18]]+[1]!Table253[[#This Row],[Column18]]+[1]!Table2534[[#This Row],[Column18]])</f>
        <v>306.01</v>
      </c>
      <c r="L6" s="20">
        <f>SUM([1]!Table25[[#This Row],[Column9]]+[1]!Table253[[#This Row],[Column9]]+[1]!Table2534[[#This Row],[Column9]])</f>
        <v>100</v>
      </c>
      <c r="M6" s="19">
        <f>SUM([1]!Table25[[#This Row],[Column19]]+[1]!Table253[[#This Row],[Column19]]+[1]!Table2534[[#This Row],[Column19]])</f>
        <v>50.36</v>
      </c>
      <c r="N6" s="32">
        <f>SUM([1]!Table25[[#This Row],[Column15]]+[1]!Table253[[#This Row],[Column15]]+[1]!Table2534[[#This Row],[Column15]])</f>
        <v>1</v>
      </c>
      <c r="O6" s="18">
        <f>SUM([1]!Table25[[#This Row],[Column16]]+[1]!Table253[[#This Row],[Column16]]+[1]!Table2534[[#This Row],[Column16]])</f>
        <v>70</v>
      </c>
      <c r="P6" s="19">
        <f>SUM([1]!Table25[[#This Row],[Column20]]+[1]!Table253[[#This Row],[Column20]]+[1]!Table2534[[#This Row],[Column20]])</f>
        <v>35.79</v>
      </c>
      <c r="Q6" s="20">
        <f>SUM([1]!Table25[[#This Row],[Column17]]+[1]!Table253[[#This Row],[Column17]]+[1]!Table2534[[#This Row],[Column17]])</f>
        <v>70</v>
      </c>
      <c r="R6" s="19">
        <f>SUM([1]!Table25[[#This Row],[Column21]]+[1]!Table253[[#This Row],[Column21]]+[1]!Table2534[[#This Row],[Column21]])</f>
        <v>35.79</v>
      </c>
      <c r="S6" s="33">
        <f>SUM([1]!Table25[[#This Row],[Column10]]+[1]!Table253[[#This Row],[Column10]]+[1]!Table2534[[#This Row],[Column10]])</f>
        <v>2</v>
      </c>
      <c r="T6" s="18">
        <f>SUM([1]!Table25[[#This Row],[Column11]]+[1]!Table253[[#This Row],[Column11]]+[1]!Table2534[[#This Row],[Column11]])</f>
        <v>1907.83</v>
      </c>
      <c r="U6" s="19">
        <f>SUM([1]!Table25[[#This Row],[Column23]]+[1]!Table253[[#This Row],[Column23]]+[1]!Table2534[[#This Row],[Column23]])</f>
        <v>975.46</v>
      </c>
      <c r="V6" s="20">
        <f>SUM([1]!Table25[[#This Row],[Column22]]+[1]!Table253[[#This Row],[Column22]]+[1]!Table2534[[#This Row],[Column22]])</f>
        <v>13704.99</v>
      </c>
      <c r="W6" s="19">
        <f>SUM([1]!Table25[[#This Row],[Column12]]+[1]!Table253[[#This Row],[Column12]]+[1]!Table2534[[#This Row],[Column12]])</f>
        <v>7007.25</v>
      </c>
      <c r="X6" s="31">
        <f>SUM([1]!Table25[[#This Row],[Column13]]+[1]!Table253[[#This Row],[Column13]]+[1]!Table2534[[#This Row],[Column13]])</f>
        <v>0</v>
      </c>
    </row>
    <row r="7" spans="1:24" ht="25.5" x14ac:dyDescent="0.25">
      <c r="A7" s="28" t="s">
        <v>25</v>
      </c>
      <c r="B7" s="15">
        <f>SUM([1]!Table25[[#This Row],[Column2]]+[1]!Table253[[#This Row],[Column2]]+[1]!Table2534[[#This Row],[Column2]])</f>
        <v>102</v>
      </c>
      <c r="C7" s="15">
        <f>SUM([1]!Table25[[#This Row],[Column3]]+[1]!Table253[[#This Row],[Column3]]+[1]!Table2534[[#This Row],[Column3]])</f>
        <v>109</v>
      </c>
      <c r="D7" s="14">
        <f>SUM([1]!Table25[[#This Row],[Column14]]+[1]!Table253[[#This Row],[Column14]]+[1]!Table2534[[#This Row],[Column14]])</f>
        <v>14</v>
      </c>
      <c r="E7" s="14">
        <f>SUM([1]!Table25[[#This Row],[Column24]]+[1]!Table253[[#This Row],[Column24]]+[1]!Table2534[[#This Row],[Column24]])</f>
        <v>15</v>
      </c>
      <c r="F7" s="15">
        <f>SUM([1]!Table25[[#This Row],[Column4]]+[1]!Table253[[#This Row],[Column4]]+[1]!Table2534[[#This Row],[Column4]])</f>
        <v>10</v>
      </c>
      <c r="G7" s="15">
        <f>SUM([1]!Table25[[#This Row],[Column5]]+[1]!Table253[[#This Row],[Column5]]+[1]!Table2534[[#This Row],[Column5]])</f>
        <v>3</v>
      </c>
      <c r="H7" s="15">
        <f>SUM([1]!Table25[[#This Row],[Column6]]+[1]!Table253[[#This Row],[Column6]]+[1]!Table2534[[#This Row],[Column6]])</f>
        <v>0</v>
      </c>
      <c r="I7" s="34">
        <f>SUM([1]!Table25[[#This Row],[Column7]]+[1]!Table253[[#This Row],[Column7]]+[1]!Table2534[[#This Row],[Column7]])</f>
        <v>2</v>
      </c>
      <c r="J7" s="35">
        <f>SUM([1]!Table25[[#This Row],[Column8]]+[1]!Table253[[#This Row],[Column8]]+[1]!Table2534[[#This Row],[Column8]])</f>
        <v>80000</v>
      </c>
      <c r="K7" s="36">
        <f>SUM([1]!Table25[[#This Row],[Column18]]+[1]!Table253[[#This Row],[Column18]]+[1]!Table2534[[#This Row],[Column18]])</f>
        <v>40903.35</v>
      </c>
      <c r="L7" s="37">
        <f>SUM([1]!Table25[[#This Row],[Column9]]+[1]!Table253[[#This Row],[Column9]]+[1]!Table2534[[#This Row],[Column9]])</f>
        <v>499.91</v>
      </c>
      <c r="M7" s="36">
        <f>SUM([1]!Table25[[#This Row],[Column19]]+[1]!Table253[[#This Row],[Column19]]+[1]!Table2534[[#This Row],[Column19]])</f>
        <v>255.6</v>
      </c>
      <c r="N7" s="34">
        <f>SUM([1]!Table25[[#This Row],[Column15]]+[1]!Table253[[#This Row],[Column15]]+[1]!Table2534[[#This Row],[Column15]])</f>
        <v>1</v>
      </c>
      <c r="O7" s="35">
        <f>SUM([1]!Table25[[#This Row],[Column16]]+[1]!Table253[[#This Row],[Column16]]+[1]!Table2534[[#This Row],[Column16]])</f>
        <v>35</v>
      </c>
      <c r="P7" s="36">
        <f>SUM([1]!Table25[[#This Row],[Column20]]+[1]!Table253[[#This Row],[Column20]]+[1]!Table2534[[#This Row],[Column20]])</f>
        <v>17.899999999999999</v>
      </c>
      <c r="Q7" s="37">
        <f>SUM([1]!Table25[[#This Row],[Column17]]+[1]!Table253[[#This Row],[Column17]]+[1]!Table2534[[#This Row],[Column17]])</f>
        <v>3068.43</v>
      </c>
      <c r="R7" s="36">
        <f>SUM([1]!Table25[[#This Row],[Column21]]+[1]!Table253[[#This Row],[Column21]]+[1]!Table2534[[#This Row],[Column21]])</f>
        <v>1568.86</v>
      </c>
      <c r="S7" s="33">
        <f>SUM([1]!Table25[[#This Row],[Column10]]+[1]!Table253[[#This Row],[Column10]]+[1]!Table2534[[#This Row],[Column10]])</f>
        <v>1</v>
      </c>
      <c r="T7" s="18">
        <f>SUM([1]!Table25[[#This Row],[Column11]]+[1]!Table253[[#This Row],[Column11]]+[1]!Table2534[[#This Row],[Column11]])</f>
        <v>52.35</v>
      </c>
      <c r="U7" s="19">
        <f>SUM([1]!Table25[[#This Row],[Column23]]+[1]!Table253[[#This Row],[Column23]]+[1]!Table2534[[#This Row],[Column23]])</f>
        <v>26.77</v>
      </c>
      <c r="V7" s="20">
        <f>SUM([1]!Table25[[#This Row],[Column22]]+[1]!Table253[[#This Row],[Column22]]+[1]!Table2534[[#This Row],[Column22]])</f>
        <v>22585.91</v>
      </c>
      <c r="W7" s="19">
        <f>SUM([1]!Table25[[#This Row],[Column12]]+[1]!Table253[[#This Row],[Column12]]+[1]!Table2534[[#This Row],[Column12]])</f>
        <v>11547.98</v>
      </c>
      <c r="X7" s="31">
        <f>SUM([1]!Table25[[#This Row],[Column13]]+[1]!Table253[[#This Row],[Column13]]+[1]!Table2534[[#This Row],[Column13]])</f>
        <v>1</v>
      </c>
    </row>
    <row r="8" spans="1:24" ht="15.75" x14ac:dyDescent="0.25">
      <c r="A8" s="28" t="s">
        <v>26</v>
      </c>
      <c r="B8" s="38">
        <f>SUM([1]!Table25[[#This Row],[Column2]]+[1]!Table253[[#This Row],[Column2]]+[1]!Table2534[[#This Row],[Column2]])</f>
        <v>41</v>
      </c>
      <c r="C8" s="38">
        <f>SUM([1]!Table25[[#This Row],[Column3]]+[1]!Table253[[#This Row],[Column3]]+[1]!Table2534[[#This Row],[Column3]])</f>
        <v>41</v>
      </c>
      <c r="D8" s="38">
        <f>SUM([1]!Table25[[#This Row],[Column14]]+[1]!Table253[[#This Row],[Column14]]+[1]!Table2534[[#This Row],[Column14]])</f>
        <v>0</v>
      </c>
      <c r="E8" s="38">
        <f>SUM([1]!Table25[[#This Row],[Column24]]+[1]!Table253[[#This Row],[Column24]]+[1]!Table2534[[#This Row],[Column24]])</f>
        <v>21</v>
      </c>
      <c r="F8" s="38">
        <f>SUM([1]!Table25[[#This Row],[Column4]]+[1]!Table253[[#This Row],[Column4]]+[1]!Table2534[[#This Row],[Column4]])</f>
        <v>2</v>
      </c>
      <c r="G8" s="38">
        <f>SUM([1]!Table25[[#This Row],[Column5]]+[1]!Table253[[#This Row],[Column5]]+[1]!Table2534[[#This Row],[Column5]])</f>
        <v>2</v>
      </c>
      <c r="H8" s="38">
        <f>SUM([1]!Table25[[#This Row],[Column6]]+[1]!Table253[[#This Row],[Column6]]+[1]!Table2534[[#This Row],[Column6]])</f>
        <v>0</v>
      </c>
      <c r="I8" s="39">
        <f>SUM([1]!Table25[[#This Row],[Column7]]+[1]!Table253[[#This Row],[Column7]]+[1]!Table2534[[#This Row],[Column7]])</f>
        <v>0</v>
      </c>
      <c r="J8" s="40">
        <f>SUM([1]!Table25[[#This Row],[Column8]]+[1]!Table253[[#This Row],[Column8]]+[1]!Table2534[[#This Row],[Column8]])</f>
        <v>0</v>
      </c>
      <c r="K8" s="41">
        <f>SUM([1]!Table25[[#This Row],[Column18]]+[1]!Table253[[#This Row],[Column18]]+[1]!Table2534[[#This Row],[Column18]])</f>
        <v>0</v>
      </c>
      <c r="L8" s="20">
        <f>SUM([1]!Table25[[#This Row],[Column9]]+[1]!Table253[[#This Row],[Column9]]+[1]!Table2534[[#This Row],[Column9]])</f>
        <v>0</v>
      </c>
      <c r="M8" s="19">
        <f>SUM([1]!Table25[[#This Row],[Column19]]+[1]!Table253[[#This Row],[Column19]]+[1]!Table2534[[#This Row],[Column19]])</f>
        <v>0</v>
      </c>
      <c r="N8" s="39">
        <f>SUM([1]!Table25[[#This Row],[Column15]]+[1]!Table253[[#This Row],[Column15]]+[1]!Table2534[[#This Row],[Column15]])</f>
        <v>0</v>
      </c>
      <c r="O8" s="40">
        <f>SUM([1]!Table25[[#This Row],[Column16]]+[1]!Table253[[#This Row],[Column16]]+[1]!Table2534[[#This Row],[Column16]])</f>
        <v>0</v>
      </c>
      <c r="P8" s="41">
        <f>SUM([1]!Table25[[#This Row],[Column20]]+[1]!Table253[[#This Row],[Column20]]+[1]!Table2534[[#This Row],[Column20]])</f>
        <v>0</v>
      </c>
      <c r="Q8" s="42">
        <f>SUM([1]!Table25[[#This Row],[Column17]]+[1]!Table253[[#This Row],[Column17]]+[1]!Table2534[[#This Row],[Column17]])</f>
        <v>3500</v>
      </c>
      <c r="R8" s="41">
        <f>SUM([1]!Table25[[#This Row],[Column21]]+[1]!Table253[[#This Row],[Column21]]+[1]!Table2534[[#This Row],[Column21]])</f>
        <v>1789.52</v>
      </c>
      <c r="S8" s="43">
        <f>SUM([1]!Table25[[#This Row],[Column10]]+[1]!Table253[[#This Row],[Column10]]+[1]!Table2534[[#This Row],[Column10]])</f>
        <v>1</v>
      </c>
      <c r="T8" s="40">
        <f>SUM([1]!Table25[[#This Row],[Column11]]+[1]!Table253[[#This Row],[Column11]]+[1]!Table2534[[#This Row],[Column11]])</f>
        <v>195.08</v>
      </c>
      <c r="U8" s="41">
        <f>SUM([1]!Table25[[#This Row],[Column23]]+[1]!Table253[[#This Row],[Column23]]+[1]!Table2534[[#This Row],[Column23]])</f>
        <v>99.75</v>
      </c>
      <c r="V8" s="42">
        <f>SUM([1]!Table25[[#This Row],[Column22]]+[1]!Table253[[#This Row],[Column22]]+[1]!Table2534[[#This Row],[Column22]])</f>
        <v>2516.2799999999997</v>
      </c>
      <c r="W8" s="41">
        <f>SUM([1]!Table25[[#This Row],[Column12]]+[1]!Table253[[#This Row],[Column12]]+[1]!Table2534[[#This Row],[Column12]])</f>
        <v>1286.55</v>
      </c>
      <c r="X8" s="44">
        <f>SUM([1]!Table25[[#This Row],[Column13]]+[1]!Table253[[#This Row],[Column13]]+[1]!Table2534[[#This Row],[Column13]])</f>
        <v>0</v>
      </c>
    </row>
    <row r="9" spans="1:24" ht="15.75" x14ac:dyDescent="0.25">
      <c r="A9" s="28" t="s">
        <v>27</v>
      </c>
      <c r="B9" s="45">
        <f>SUM([1]!Table25[[#This Row],[Column2]]+[1]!Table253[[#This Row],[Column2]]+[1]!Table2534[[#This Row],[Column2]])</f>
        <v>59</v>
      </c>
      <c r="C9" s="46">
        <f>SUM([1]!Table25[[#This Row],[Column3]]+[1]!Table253[[#This Row],[Column3]]+[1]!Table2534[[#This Row],[Column3]])</f>
        <v>88</v>
      </c>
      <c r="D9" s="14">
        <f>SUM([1]!Table25[[#This Row],[Column14]]+[1]!Table253[[#This Row],[Column14]]+[1]!Table2534[[#This Row],[Column14]])</f>
        <v>4</v>
      </c>
      <c r="E9" s="14">
        <f>SUM([1]!Table25[[#This Row],[Column24]]+[1]!Table253[[#This Row],[Column24]]+[1]!Table2534[[#This Row],[Column24]])</f>
        <v>43</v>
      </c>
      <c r="F9" s="15">
        <f>SUM([1]!Table25[[#This Row],[Column4]]+[1]!Table253[[#This Row],[Column4]]+[1]!Table2534[[#This Row],[Column4]])</f>
        <v>0</v>
      </c>
      <c r="G9" s="14">
        <f>SUM([1]!Table25[[#This Row],[Column5]]+[1]!Table253[[#This Row],[Column5]]+[1]!Table2534[[#This Row],[Column5]])</f>
        <v>0</v>
      </c>
      <c r="H9" s="38">
        <f>SUM([1]!Table25[[#This Row],[Column6]]+[1]!Table253[[#This Row],[Column6]]+[1]!Table2534[[#This Row],[Column6]])</f>
        <v>0</v>
      </c>
      <c r="I9" s="30">
        <f>SUM([1]!Table25[[#This Row],[Column7]]+[1]!Table253[[#This Row],[Column7]]+[1]!Table2534[[#This Row],[Column7]])</f>
        <v>1</v>
      </c>
      <c r="J9" s="18">
        <f>SUM([1]!Table25[[#This Row],[Column8]]+[1]!Table253[[#This Row],[Column8]]+[1]!Table2534[[#This Row],[Column8]])</f>
        <v>1400</v>
      </c>
      <c r="K9" s="19">
        <f>SUM([1]!Table25[[#This Row],[Column18]]+[1]!Table253[[#This Row],[Column18]]+[1]!Table2534[[#This Row],[Column18]])</f>
        <v>715.81</v>
      </c>
      <c r="L9" s="20">
        <f>SUM([1]!Table25[[#This Row],[Column9]]+[1]!Table253[[#This Row],[Column9]]+[1]!Table2534[[#This Row],[Column9]])</f>
        <v>0</v>
      </c>
      <c r="M9" s="19">
        <f>SUM([1]!Table25[[#This Row],[Column19]]+[1]!Table253[[#This Row],[Column19]]+[1]!Table2534[[#This Row],[Column19]])</f>
        <v>0</v>
      </c>
      <c r="N9" s="30">
        <f>SUM([1]!Table25[[#This Row],[Column15]]+[1]!Table253[[#This Row],[Column15]]+[1]!Table2534[[#This Row],[Column15]])</f>
        <v>0</v>
      </c>
      <c r="O9" s="18">
        <f>SUM([1]!Table25[[#This Row],[Column16]]+[1]!Table253[[#This Row],[Column16]]+[1]!Table2534[[#This Row],[Column16]])</f>
        <v>0</v>
      </c>
      <c r="P9" s="19">
        <f>SUM([1]!Table25[[#This Row],[Column20]]+[1]!Table253[[#This Row],[Column20]]+[1]!Table2534[[#This Row],[Column20]])</f>
        <v>0</v>
      </c>
      <c r="Q9" s="20">
        <f>SUM([1]!Table25[[#This Row],[Column17]]+[1]!Table253[[#This Row],[Column17]]+[1]!Table2534[[#This Row],[Column17]])</f>
        <v>0</v>
      </c>
      <c r="R9" s="19">
        <f>SUM([1]!Table25[[#This Row],[Column21]]+[1]!Table253[[#This Row],[Column21]]+[1]!Table2534[[#This Row],[Column21]])</f>
        <v>0</v>
      </c>
      <c r="S9" s="43">
        <f>SUM([1]!Table25[[#This Row],[Column10]]+[1]!Table253[[#This Row],[Column10]]+[1]!Table2534[[#This Row],[Column10]])</f>
        <v>0</v>
      </c>
      <c r="T9" s="47">
        <f>SUM([1]!Table25[[#This Row],[Column11]]+[1]!Table253[[#This Row],[Column11]]+[1]!Table2534[[#This Row],[Column11]])</f>
        <v>0</v>
      </c>
      <c r="U9" s="48">
        <f>SUM([1]!Table25[[#This Row],[Column23]]+[1]!Table253[[#This Row],[Column23]]+[1]!Table2534[[#This Row],[Column23]])</f>
        <v>0</v>
      </c>
      <c r="V9" s="20">
        <f>SUM([1]!Table25[[#This Row],[Column22]]+[1]!Table253[[#This Row],[Column22]]+[1]!Table2534[[#This Row],[Column22]])</f>
        <v>1822.27</v>
      </c>
      <c r="W9" s="19">
        <f>SUM([1]!Table25[[#This Row],[Column12]]+[1]!Table253[[#This Row],[Column12]]+[1]!Table2534[[#This Row],[Column12]])</f>
        <v>931.71</v>
      </c>
      <c r="X9" s="31">
        <f>SUM([1]!Table25[[#This Row],[Column13]]+[1]!Table253[[#This Row],[Column13]]+[1]!Table2534[[#This Row],[Column13]])</f>
        <v>0</v>
      </c>
    </row>
    <row r="10" spans="1:24" ht="25.5" x14ac:dyDescent="0.25">
      <c r="A10" s="28" t="s">
        <v>28</v>
      </c>
      <c r="B10" s="49">
        <f>SUM([1]!Table25[[#This Row],[Column2]]+[1]!Table253[[#This Row],[Column2]]+[1]!Table2534[[#This Row],[Column2]])</f>
        <v>74</v>
      </c>
      <c r="C10" s="50">
        <f>SUM([1]!Table25[[#This Row],[Column3]]+[1]!Table253[[#This Row],[Column3]]+[1]!Table2534[[#This Row],[Column3]])</f>
        <v>96</v>
      </c>
      <c r="D10" s="51">
        <f>SUM([1]!Table25[[#This Row],[Column14]]+[1]!Table253[[#This Row],[Column14]]+[1]!Table2534[[#This Row],[Column14]])</f>
        <v>18</v>
      </c>
      <c r="E10" s="51">
        <f>SUM([1]!Table25[[#This Row],[Column24]]+[1]!Table253[[#This Row],[Column24]]+[1]!Table2534[[#This Row],[Column24]])</f>
        <v>0</v>
      </c>
      <c r="F10" s="50">
        <f>SUM([1]!Table25[[#This Row],[Column4]]+[1]!Table253[[#This Row],[Column4]]+[1]!Table2534[[#This Row],[Column4]])</f>
        <v>6</v>
      </c>
      <c r="G10" s="50">
        <f>SUM([1]!Table25[[#This Row],[Column5]]+[1]!Table253[[#This Row],[Column5]]+[1]!Table2534[[#This Row],[Column5]])</f>
        <v>1</v>
      </c>
      <c r="H10" s="49">
        <f>SUM([1]!Table25[[#This Row],[Column6]]+[1]!Table253[[#This Row],[Column6]]+[1]!Table2534[[#This Row],[Column6]])</f>
        <v>0</v>
      </c>
      <c r="I10" s="52">
        <f>SUM([1]!Table25[[#This Row],[Column7]]+[1]!Table253[[#This Row],[Column7]]+[1]!Table2534[[#This Row],[Column7]])</f>
        <v>3</v>
      </c>
      <c r="J10" s="18">
        <f>SUM([1]!Table25[[#This Row],[Column8]]+[1]!Table253[[#This Row],[Column8]]+[1]!Table2534[[#This Row],[Column8]])</f>
        <v>6000</v>
      </c>
      <c r="K10" s="19">
        <f>SUM([1]!Table25[[#This Row],[Column18]]+[1]!Table253[[#This Row],[Column18]]+[1]!Table2534[[#This Row],[Column18]])</f>
        <v>3067.74</v>
      </c>
      <c r="L10" s="20">
        <f>SUM([1]!Table25[[#This Row],[Column9]]+[1]!Table253[[#This Row],[Column9]]+[1]!Table2534[[#This Row],[Column9]])</f>
        <v>0</v>
      </c>
      <c r="M10" s="19">
        <f>SUM([1]!Table25[[#This Row],[Column19]]+[1]!Table253[[#This Row],[Column19]]+[1]!Table2534[[#This Row],[Column19]])</f>
        <v>0</v>
      </c>
      <c r="N10" s="53">
        <f>SUM([1]!Table25[[#This Row],[Column15]]+[1]!Table253[[#This Row],[Column15]]+[1]!Table2534[[#This Row],[Column15]])</f>
        <v>0</v>
      </c>
      <c r="O10" s="54">
        <f>SUM([1]!Table25[[#This Row],[Column16]]+[1]!Table253[[#This Row],[Column16]]+[1]!Table2534[[#This Row],[Column16]])</f>
        <v>0</v>
      </c>
      <c r="P10" s="55">
        <f>SUM([1]!Table25[[#This Row],[Column20]]+[1]!Table253[[#This Row],[Column20]]+[1]!Table2534[[#This Row],[Column20]])</f>
        <v>0</v>
      </c>
      <c r="Q10" s="20">
        <f>SUM([1]!Table25[[#This Row],[Column17]]+[1]!Table253[[#This Row],[Column17]]+[1]!Table2534[[#This Row],[Column17]])</f>
        <v>0</v>
      </c>
      <c r="R10" s="19">
        <f>SUM([1]!Table25[[#This Row],[Column21]]+[1]!Table253[[#This Row],[Column21]]+[1]!Table2534[[#This Row],[Column21]])</f>
        <v>0</v>
      </c>
      <c r="S10" s="56">
        <f>SUM([1]!Table25[[#This Row],[Column10]]+[1]!Table253[[#This Row],[Column10]]+[1]!Table2534[[#This Row],[Column10]])</f>
        <v>0</v>
      </c>
      <c r="T10" s="18">
        <f>SUM([1]!Table25[[#This Row],[Column11]]+[1]!Table253[[#This Row],[Column11]]+[1]!Table2534[[#This Row],[Column11]])</f>
        <v>0</v>
      </c>
      <c r="U10" s="19">
        <f>SUM([1]!Table25[[#This Row],[Column23]]+[1]!Table253[[#This Row],[Column23]]+[1]!Table2534[[#This Row],[Column23]])</f>
        <v>0</v>
      </c>
      <c r="V10" s="20">
        <f>SUM([1]!Table25[[#This Row],[Column22]]+[1]!Table253[[#This Row],[Column22]]+[1]!Table2534[[#This Row],[Column22]])</f>
        <v>0</v>
      </c>
      <c r="W10" s="19">
        <f>SUM([1]!Table25[[#This Row],[Column12]]+[1]!Table253[[#This Row],[Column12]]+[1]!Table2534[[#This Row],[Column12]])</f>
        <v>0</v>
      </c>
      <c r="X10" s="57">
        <f>SUM([1]!Table25[[#This Row],[Column13]]+[1]!Table253[[#This Row],[Column13]]+[1]!Table2534[[#This Row],[Column13]])</f>
        <v>0</v>
      </c>
    </row>
    <row r="11" spans="1:24" ht="15.75" x14ac:dyDescent="0.25">
      <c r="A11" s="28" t="s">
        <v>29</v>
      </c>
      <c r="B11" s="15">
        <f>SUM([1]!Table25[[#This Row],[Column2]]+[1]!Table253[[#This Row],[Column2]]+[1]!Table2534[[#This Row],[Column2]])</f>
        <v>52</v>
      </c>
      <c r="C11" s="15">
        <f>SUM([1]!Table25[[#This Row],[Column3]]+[1]!Table253[[#This Row],[Column3]]+[1]!Table2534[[#This Row],[Column3]])</f>
        <v>53</v>
      </c>
      <c r="D11" s="15">
        <f>SUM([1]!Table25[[#This Row],[Column14]]+[1]!Table253[[#This Row],[Column14]]+[1]!Table2534[[#This Row],[Column14]])</f>
        <v>9</v>
      </c>
      <c r="E11" s="15">
        <f>SUM([1]!Table25[[#This Row],[Column24]]+[1]!Table253[[#This Row],[Column24]]+[1]!Table2534[[#This Row],[Column24]])</f>
        <v>4</v>
      </c>
      <c r="F11" s="15">
        <f>SUM([1]!Table25[[#This Row],[Column4]]+[1]!Table253[[#This Row],[Column4]]+[1]!Table2534[[#This Row],[Column4]])</f>
        <v>3</v>
      </c>
      <c r="G11" s="15">
        <f>SUM([1]!Table25[[#This Row],[Column5]]+[1]!Table253[[#This Row],[Column5]]+[1]!Table2534[[#This Row],[Column5]])</f>
        <v>1</v>
      </c>
      <c r="H11" s="15">
        <f>SUM([1]!Table25[[#This Row],[Column6]]+[1]!Table253[[#This Row],[Column6]]+[1]!Table2534[[#This Row],[Column6]])</f>
        <v>0</v>
      </c>
      <c r="I11" s="32">
        <f>SUM([1]!Table25[[#This Row],[Column7]]+[1]!Table253[[#This Row],[Column7]]+[1]!Table2534[[#This Row],[Column7]])</f>
        <v>6</v>
      </c>
      <c r="J11" s="18">
        <f>SUM([1]!Table25[[#This Row],[Column8]]+[1]!Table253[[#This Row],[Column8]]+[1]!Table2534[[#This Row],[Column8]])</f>
        <v>35900</v>
      </c>
      <c r="K11" s="41">
        <f>SUM([1]!Table25[[#This Row],[Column18]]+[1]!Table253[[#This Row],[Column18]]+[1]!Table2534[[#This Row],[Column18]])</f>
        <v>18355.38</v>
      </c>
      <c r="L11" s="42">
        <f>SUM([1]!Table25[[#This Row],[Column9]]+[1]!Table253[[#This Row],[Column9]]+[1]!Table2534[[#This Row],[Column9]])</f>
        <v>8000</v>
      </c>
      <c r="M11" s="41">
        <f>SUM([1]!Table25[[#This Row],[Column19]]+[1]!Table253[[#This Row],[Column19]]+[1]!Table2534[[#This Row],[Column19]])</f>
        <v>4090.34</v>
      </c>
      <c r="N11" s="58">
        <f>SUM([1]!Table25[[#This Row],[Column15]]+[1]!Table253[[#This Row],[Column15]]+[1]!Table2534[[#This Row],[Column15]])</f>
        <v>3</v>
      </c>
      <c r="O11" s="40">
        <f>SUM([1]!Table25[[#This Row],[Column16]]+[1]!Table253[[#This Row],[Column16]]+[1]!Table2534[[#This Row],[Column16]])</f>
        <v>140</v>
      </c>
      <c r="P11" s="41">
        <f>SUM([1]!Table25[[#This Row],[Column20]]+[1]!Table253[[#This Row],[Column20]]+[1]!Table2534[[#This Row],[Column20]])</f>
        <v>71.59</v>
      </c>
      <c r="Q11" s="42">
        <f>SUM([1]!Table25[[#This Row],[Column17]]+[1]!Table253[[#This Row],[Column17]]+[1]!Table2534[[#This Row],[Column17]])</f>
        <v>140</v>
      </c>
      <c r="R11" s="41">
        <f>SUM([1]!Table25[[#This Row],[Column21]]+[1]!Table253[[#This Row],[Column21]]+[1]!Table2534[[#This Row],[Column21]])</f>
        <v>71.59</v>
      </c>
      <c r="S11" s="33">
        <f>SUM([1]!Table25[[#This Row],[Column10]]+[1]!Table253[[#This Row],[Column10]]+[1]!Table2534[[#This Row],[Column10]])</f>
        <v>0</v>
      </c>
      <c r="T11" s="18">
        <f>SUM([1]!Table25[[#This Row],[Column11]]+[1]!Table253[[#This Row],[Column11]]+[1]!Table2534[[#This Row],[Column11]])</f>
        <v>0</v>
      </c>
      <c r="U11" s="19">
        <f>SUM([1]!Table25[[#This Row],[Column23]]+[1]!Table253[[#This Row],[Column23]]+[1]!Table2534[[#This Row],[Column23]])</f>
        <v>0</v>
      </c>
      <c r="V11" s="20">
        <f>SUM([1]!Table25[[#This Row],[Column22]]+[1]!Table253[[#This Row],[Column22]]+[1]!Table2534[[#This Row],[Column22]])</f>
        <v>11818.98</v>
      </c>
      <c r="W11" s="19">
        <f>SUM([1]!Table25[[#This Row],[Column12]]+[1]!Table253[[#This Row],[Column12]]+[1]!Table2534[[#This Row],[Column12]])</f>
        <v>6042.95</v>
      </c>
      <c r="X11" s="31">
        <f>SUM([1]!Table25[[#This Row],[Column13]]+[1]!Table253[[#This Row],[Column13]]+[1]!Table2534[[#This Row],[Column13]])</f>
        <v>0</v>
      </c>
    </row>
    <row r="12" spans="1:24" ht="15.75" x14ac:dyDescent="0.25">
      <c r="A12" s="28" t="s">
        <v>30</v>
      </c>
      <c r="B12" s="15">
        <f>SUM([1]!Table25[[#This Row],[Column2]]+[1]!Table253[[#This Row],[Column2]]+[1]!Table2534[[#This Row],[Column2]])</f>
        <v>169</v>
      </c>
      <c r="C12" s="15">
        <f>SUM([1]!Table25[[#This Row],[Column3]]+[1]!Table253[[#This Row],[Column3]]+[1]!Table2534[[#This Row],[Column3]])</f>
        <v>206</v>
      </c>
      <c r="D12" s="15">
        <f>SUM([1]!Table25[[#This Row],[Column14]]+[1]!Table253[[#This Row],[Column14]]+[1]!Table2534[[#This Row],[Column14]])</f>
        <v>40</v>
      </c>
      <c r="E12" s="15">
        <f>SUM([1]!Table25[[#This Row],[Column24]]+[1]!Table253[[#This Row],[Column24]]+[1]!Table2534[[#This Row],[Column24]])</f>
        <v>19</v>
      </c>
      <c r="F12" s="15">
        <f>SUM([1]!Table25[[#This Row],[Column4]]+[1]!Table253[[#This Row],[Column4]]+[1]!Table2534[[#This Row],[Column4]])</f>
        <v>12</v>
      </c>
      <c r="G12" s="15">
        <f>SUM([1]!Table25[[#This Row],[Column5]]+[1]!Table253[[#This Row],[Column5]]+[1]!Table2534[[#This Row],[Column5]])</f>
        <v>1</v>
      </c>
      <c r="H12" s="15">
        <f>SUM([1]!Table25[[#This Row],[Column6]]+[1]!Table253[[#This Row],[Column6]]+[1]!Table2534[[#This Row],[Column6]])</f>
        <v>1</v>
      </c>
      <c r="I12" s="32">
        <f>SUM([1]!Table25[[#This Row],[Column7]]+[1]!Table253[[#This Row],[Column7]]+[1]!Table2534[[#This Row],[Column7]])</f>
        <v>13</v>
      </c>
      <c r="J12" s="18">
        <f>SUM([1]!Table25[[#This Row],[Column8]]+[1]!Table253[[#This Row],[Column8]]+[1]!Table2534[[#This Row],[Column8]])</f>
        <v>25400</v>
      </c>
      <c r="K12" s="19">
        <f>SUM([1]!Table25[[#This Row],[Column18]]+[1]!Table253[[#This Row],[Column18]]+[1]!Table2534[[#This Row],[Column18]])</f>
        <v>12986.81</v>
      </c>
      <c r="L12" s="20">
        <f>SUM([1]!Table25[[#This Row],[Column9]]+[1]!Table253[[#This Row],[Column9]]+[1]!Table2534[[#This Row],[Column9]])</f>
        <v>12680</v>
      </c>
      <c r="M12" s="19">
        <f>SUM([1]!Table25[[#This Row],[Column19]]+[1]!Table253[[#This Row],[Column19]]+[1]!Table2534[[#This Row],[Column19]])</f>
        <v>6483.19</v>
      </c>
      <c r="N12" s="32">
        <f>SUM([1]!Table25[[#This Row],[Column15]]+[1]!Table253[[#This Row],[Column15]]+[1]!Table2534[[#This Row],[Column15]])</f>
        <v>6</v>
      </c>
      <c r="O12" s="18">
        <f>SUM([1]!Table25[[#This Row],[Column16]]+[1]!Table253[[#This Row],[Column16]]+[1]!Table2534[[#This Row],[Column16]])</f>
        <v>6440</v>
      </c>
      <c r="P12" s="19">
        <f>SUM([1]!Table25[[#This Row],[Column20]]+[1]!Table253[[#This Row],[Column20]]+[1]!Table2534[[#This Row],[Column20]])</f>
        <v>3292.73</v>
      </c>
      <c r="Q12" s="20">
        <f>SUM([1]!Table25[[#This Row],[Column17]]+[1]!Table253[[#This Row],[Column17]]+[1]!Table2534[[#This Row],[Column17]])</f>
        <v>6440</v>
      </c>
      <c r="R12" s="19">
        <f>SUM([1]!Table25[[#This Row],[Column21]]+[1]!Table253[[#This Row],[Column21]]+[1]!Table2534[[#This Row],[Column21]])</f>
        <v>3292.73</v>
      </c>
      <c r="S12" s="33">
        <f>SUM([1]!Table25[[#This Row],[Column10]]+[1]!Table253[[#This Row],[Column10]]+[1]!Table2534[[#This Row],[Column10]])</f>
        <v>0</v>
      </c>
      <c r="T12" s="18">
        <f>SUM([1]!Table25[[#This Row],[Column11]]+[1]!Table253[[#This Row],[Column11]]+[1]!Table2534[[#This Row],[Column11]])</f>
        <v>0</v>
      </c>
      <c r="U12" s="19">
        <f>SUM([1]!Table25[[#This Row],[Column23]]+[1]!Table253[[#This Row],[Column23]]+[1]!Table2534[[#This Row],[Column23]])</f>
        <v>0</v>
      </c>
      <c r="V12" s="20">
        <f>SUM([1]!Table25[[#This Row],[Column22]]+[1]!Table253[[#This Row],[Column22]]+[1]!Table2534[[#This Row],[Column22]])</f>
        <v>12406.41</v>
      </c>
      <c r="W12" s="19">
        <f>SUM([1]!Table25[[#This Row],[Column12]]+[1]!Table253[[#This Row],[Column12]]+[1]!Table2534[[#This Row],[Column12]])</f>
        <v>6343.2999999999993</v>
      </c>
      <c r="X12" s="31">
        <f>SUM([1]!Table25[[#This Row],[Column13]]+[1]!Table253[[#This Row],[Column13]]+[1]!Table2534[[#This Row],[Column13]])</f>
        <v>0</v>
      </c>
    </row>
    <row r="13" spans="1:24" ht="15.75" x14ac:dyDescent="0.25">
      <c r="A13" s="28" t="s">
        <v>31</v>
      </c>
      <c r="B13" s="14">
        <f>SUM([1]!Table25[[#This Row],[Column2]]+[1]!Table253[[#This Row],[Column2]]+[1]!Table2534[[#This Row],[Column2]])</f>
        <v>124</v>
      </c>
      <c r="C13" s="29">
        <f>SUM([1]!Table25[[#This Row],[Column3]]+[1]!Table253[[#This Row],[Column3]]+[1]!Table2534[[#This Row],[Column3]])</f>
        <v>130</v>
      </c>
      <c r="D13" s="38">
        <f>SUM([1]!Table25[[#This Row],[Column14]]+[1]!Table253[[#This Row],[Column14]]+[1]!Table2534[[#This Row],[Column14]])</f>
        <v>65</v>
      </c>
      <c r="E13" s="38">
        <f>SUM([1]!Table25[[#This Row],[Column24]]+[1]!Table253[[#This Row],[Column24]]+[1]!Table2534[[#This Row],[Column24]])</f>
        <v>66</v>
      </c>
      <c r="F13" s="15">
        <f>SUM([1]!Table25[[#This Row],[Column4]]+[1]!Table253[[#This Row],[Column4]]+[1]!Table2534[[#This Row],[Column4]])</f>
        <v>6</v>
      </c>
      <c r="G13" s="15">
        <f>SUM([1]!Table25[[#This Row],[Column5]]+[1]!Table253[[#This Row],[Column5]]+[1]!Table2534[[#This Row],[Column5]])</f>
        <v>0</v>
      </c>
      <c r="H13" s="15">
        <f>SUM([1]!Table25[[#This Row],[Column6]]+[1]!Table253[[#This Row],[Column6]]+[1]!Table2534[[#This Row],[Column6]])</f>
        <v>0</v>
      </c>
      <c r="I13" s="59">
        <f>SUM([1]!Table25[[#This Row],[Column7]]+[1]!Table253[[#This Row],[Column7]]+[1]!Table2534[[#This Row],[Column7]])</f>
        <v>2</v>
      </c>
      <c r="J13" s="35">
        <f>SUM([1]!Table25[[#This Row],[Column8]]+[1]!Table253[[#This Row],[Column8]]+[1]!Table2534[[#This Row],[Column8]])</f>
        <v>14000</v>
      </c>
      <c r="K13" s="36">
        <f>SUM([1]!Table25[[#This Row],[Column18]]+[1]!Table253[[#This Row],[Column18]]+[1]!Table2534[[#This Row],[Column18]])</f>
        <v>7158.08</v>
      </c>
      <c r="L13" s="20">
        <f>SUM([1]!Table25[[#This Row],[Column9]]+[1]!Table253[[#This Row],[Column9]]+[1]!Table2534[[#This Row],[Column9]])</f>
        <v>10000</v>
      </c>
      <c r="M13" s="19">
        <f>SUM([1]!Table25[[#This Row],[Column19]]+[1]!Table253[[#This Row],[Column19]]+[1]!Table2534[[#This Row],[Column19]])</f>
        <v>5112.92</v>
      </c>
      <c r="N13" s="59">
        <f>SUM([1]!Table25[[#This Row],[Column15]]+[1]!Table253[[#This Row],[Column15]]+[1]!Table2534[[#This Row],[Column15]])</f>
        <v>2</v>
      </c>
      <c r="O13" s="35">
        <f>SUM([1]!Table25[[#This Row],[Column16]]+[1]!Table253[[#This Row],[Column16]]+[1]!Table2534[[#This Row],[Column16]])</f>
        <v>1190</v>
      </c>
      <c r="P13" s="36">
        <f>SUM([1]!Table25[[#This Row],[Column20]]+[1]!Table253[[#This Row],[Column20]]+[1]!Table2534[[#This Row],[Column20]])</f>
        <v>608.43000000000006</v>
      </c>
      <c r="Q13" s="37">
        <f>SUM([1]!Table25[[#This Row],[Column17]]+[1]!Table253[[#This Row],[Column17]]+[1]!Table2534[[#This Row],[Column17]])</f>
        <v>210</v>
      </c>
      <c r="R13" s="36">
        <f>SUM([1]!Table25[[#This Row],[Column21]]+[1]!Table253[[#This Row],[Column21]]+[1]!Table2534[[#This Row],[Column21]])</f>
        <v>107.37</v>
      </c>
      <c r="S13" s="33">
        <f>SUM([1]!Table25[[#This Row],[Column10]]+[1]!Table253[[#This Row],[Column10]]+[1]!Table2534[[#This Row],[Column10]])</f>
        <v>0</v>
      </c>
      <c r="T13" s="18">
        <f>SUM([1]!Table25[[#This Row],[Column11]]+[1]!Table253[[#This Row],[Column11]]+[1]!Table2534[[#This Row],[Column11]])</f>
        <v>0</v>
      </c>
      <c r="U13" s="19">
        <f>SUM([1]!Table25[[#This Row],[Column23]]+[1]!Table253[[#This Row],[Column23]]+[1]!Table2534[[#This Row],[Column23]])</f>
        <v>0</v>
      </c>
      <c r="V13" s="20">
        <f>SUM([1]!Table25[[#This Row],[Column22]]+[1]!Table253[[#This Row],[Column22]]+[1]!Table2534[[#This Row],[Column22]])</f>
        <v>5506.8099999999995</v>
      </c>
      <c r="W13" s="19">
        <f>SUM([1]!Table25[[#This Row],[Column12]]+[1]!Table253[[#This Row],[Column12]]+[1]!Table2534[[#This Row],[Column12]])</f>
        <v>2815.59</v>
      </c>
      <c r="X13" s="31">
        <f>SUM([1]!Table25[[#This Row],[Column13]]+[1]!Table253[[#This Row],[Column13]]+[1]!Table2534[[#This Row],[Column13]])</f>
        <v>0</v>
      </c>
    </row>
    <row r="14" spans="1:24" ht="15.75" x14ac:dyDescent="0.25">
      <c r="A14" s="28" t="s">
        <v>32</v>
      </c>
      <c r="B14" s="15">
        <f>SUM([1]!Table25[[#This Row],[Column2]]+[1]!Table253[[#This Row],[Column2]]+[1]!Table2534[[#This Row],[Column2]])</f>
        <v>74</v>
      </c>
      <c r="C14" s="15">
        <f>SUM([1]!Table25[[#This Row],[Column3]]+[1]!Table253[[#This Row],[Column3]]+[1]!Table2534[[#This Row],[Column3]])</f>
        <v>84</v>
      </c>
      <c r="D14" s="15">
        <f>SUM([1]!Table25[[#This Row],[Column14]]+[1]!Table253[[#This Row],[Column14]]+[1]!Table2534[[#This Row],[Column14]])</f>
        <v>13</v>
      </c>
      <c r="E14" s="15">
        <f>SUM([1]!Table25[[#This Row],[Column24]]+[1]!Table253[[#This Row],[Column24]]+[1]!Table2534[[#This Row],[Column24]])</f>
        <v>52</v>
      </c>
      <c r="F14" s="38">
        <f>SUM([1]!Table25[[#This Row],[Column4]]+[1]!Table253[[#This Row],[Column4]]+[1]!Table2534[[#This Row],[Column4]])</f>
        <v>4</v>
      </c>
      <c r="G14" s="15">
        <f>SUM([1]!Table25[[#This Row],[Column5]]+[1]!Table253[[#This Row],[Column5]]+[1]!Table2534[[#This Row],[Column5]])</f>
        <v>0</v>
      </c>
      <c r="H14" s="15">
        <f>SUM([1]!Table25[[#This Row],[Column6]]+[1]!Table253[[#This Row],[Column6]]+[1]!Table2534[[#This Row],[Column6]])</f>
        <v>0</v>
      </c>
      <c r="I14" s="32">
        <f>SUM([1]!Table25[[#This Row],[Column7]]+[1]!Table253[[#This Row],[Column7]]+[1]!Table2534[[#This Row],[Column7]])</f>
        <v>2</v>
      </c>
      <c r="J14" s="18">
        <f>SUM([1]!Table25[[#This Row],[Column8]]+[1]!Table253[[#This Row],[Column8]]+[1]!Table2534[[#This Row],[Column8]])</f>
        <v>215.14</v>
      </c>
      <c r="K14" s="19">
        <f>SUM([1]!Table25[[#This Row],[Column18]]+[1]!Table253[[#This Row],[Column18]]+[1]!Table2534[[#This Row],[Column18]])</f>
        <v>110</v>
      </c>
      <c r="L14" s="20">
        <f>SUM([1]!Table25[[#This Row],[Column9]]+[1]!Table253[[#This Row],[Column9]]+[1]!Table2534[[#This Row],[Column9]])</f>
        <v>2412.11</v>
      </c>
      <c r="M14" s="19">
        <f>SUM([1]!Table25[[#This Row],[Column19]]+[1]!Table253[[#This Row],[Column19]]+[1]!Table2534[[#This Row],[Column19]])</f>
        <v>1233.31</v>
      </c>
      <c r="N14" s="32">
        <f>SUM([1]!Table25[[#This Row],[Column15]]+[1]!Table253[[#This Row],[Column15]]+[1]!Table2534[[#This Row],[Column15]])</f>
        <v>1</v>
      </c>
      <c r="O14" s="18">
        <f>SUM([1]!Table25[[#This Row],[Column16]]+[1]!Table253[[#This Row],[Column16]]+[1]!Table2534[[#This Row],[Column16]])</f>
        <v>350.09</v>
      </c>
      <c r="P14" s="19">
        <f>SUM([1]!Table25[[#This Row],[Column20]]+[1]!Table253[[#This Row],[Column20]]+[1]!Table2534[[#This Row],[Column20]])</f>
        <v>179</v>
      </c>
      <c r="Q14" s="20">
        <f>SUM([1]!Table25[[#This Row],[Column17]]+[1]!Table253[[#This Row],[Column17]]+[1]!Table2534[[#This Row],[Column17]])</f>
        <v>350.09</v>
      </c>
      <c r="R14" s="19">
        <f>SUM([1]!Table25[[#This Row],[Column21]]+[1]!Table253[[#This Row],[Column21]]+[1]!Table2534[[#This Row],[Column21]])</f>
        <v>179</v>
      </c>
      <c r="S14" s="33">
        <f>SUM([1]!Table25[[#This Row],[Column10]]+[1]!Table253[[#This Row],[Column10]]+[1]!Table2534[[#This Row],[Column10]])</f>
        <v>0</v>
      </c>
      <c r="T14" s="18">
        <f>SUM([1]!Table25[[#This Row],[Column11]]+[1]!Table253[[#This Row],[Column11]]+[1]!Table2534[[#This Row],[Column11]])</f>
        <v>0</v>
      </c>
      <c r="U14" s="19">
        <f>SUM([1]!Table25[[#This Row],[Column23]]+[1]!Table253[[#This Row],[Column23]]+[1]!Table2534[[#This Row],[Column23]])</f>
        <v>0</v>
      </c>
      <c r="V14" s="20">
        <f>SUM([1]!Table25[[#This Row],[Column22]]+[1]!Table253[[#This Row],[Column22]]+[1]!Table2534[[#This Row],[Column22]])</f>
        <v>1030.99</v>
      </c>
      <c r="W14" s="19">
        <f>SUM([1]!Table25[[#This Row],[Column12]]+[1]!Table253[[#This Row],[Column12]]+[1]!Table2534[[#This Row],[Column12]])</f>
        <v>527.13</v>
      </c>
      <c r="X14" s="31">
        <f>SUM([1]!Table25[[#This Row],[Column13]]+[1]!Table253[[#This Row],[Column13]]+[1]!Table2534[[#This Row],[Column13]])</f>
        <v>0</v>
      </c>
    </row>
    <row r="15" spans="1:24" ht="15.75" x14ac:dyDescent="0.25">
      <c r="A15" s="28" t="s">
        <v>33</v>
      </c>
      <c r="B15" s="15">
        <f>SUM([1]!Table25[[#This Row],[Column2]]+[1]!Table253[[#This Row],[Column2]]+[1]!Table2534[[#This Row],[Column2]])</f>
        <v>151</v>
      </c>
      <c r="C15" s="15">
        <f>SUM([1]!Table25[[#This Row],[Column3]]+[1]!Table253[[#This Row],[Column3]]+[1]!Table2534[[#This Row],[Column3]])</f>
        <v>155</v>
      </c>
      <c r="D15" s="14">
        <f>SUM([1]!Table25[[#This Row],[Column14]]+[1]!Table253[[#This Row],[Column14]]+[1]!Table2534[[#This Row],[Column14]])</f>
        <v>94</v>
      </c>
      <c r="E15" s="14">
        <f>SUM([1]!Table25[[#This Row],[Column24]]+[1]!Table253[[#This Row],[Column24]]+[1]!Table2534[[#This Row],[Column24]])</f>
        <v>0</v>
      </c>
      <c r="F15" s="15">
        <f>SUM([1]!Table25[[#This Row],[Column4]]+[1]!Table253[[#This Row],[Column4]]+[1]!Table2534[[#This Row],[Column4]])</f>
        <v>36</v>
      </c>
      <c r="G15" s="15">
        <f>SUM([1]!Table25[[#This Row],[Column5]]+[1]!Table253[[#This Row],[Column5]]+[1]!Table2534[[#This Row],[Column5]])</f>
        <v>6</v>
      </c>
      <c r="H15" s="14">
        <f>SUM([1]!Table25[[#This Row],[Column6]]+[1]!Table253[[#This Row],[Column6]]+[1]!Table2534[[#This Row],[Column6]])</f>
        <v>0</v>
      </c>
      <c r="I15" s="59">
        <f>SUM([1]!Table25[[#This Row],[Column7]]+[1]!Table253[[#This Row],[Column7]]+[1]!Table2534[[#This Row],[Column7]])</f>
        <v>15</v>
      </c>
      <c r="J15" s="35">
        <f>SUM([1]!Table25[[#This Row],[Column8]]+[1]!Table253[[#This Row],[Column8]]+[1]!Table2534[[#This Row],[Column8]])</f>
        <v>581982.30999999994</v>
      </c>
      <c r="K15" s="36">
        <f>SUM([1]!Table25[[#This Row],[Column18]]+[1]!Table253[[#This Row],[Column18]]+[1]!Table2534[[#This Row],[Column18]])</f>
        <v>297562.82</v>
      </c>
      <c r="L15" s="20">
        <f>SUM([1]!Table25[[#This Row],[Column9]]+[1]!Table253[[#This Row],[Column9]]+[1]!Table2534[[#This Row],[Column9]])</f>
        <v>58000</v>
      </c>
      <c r="M15" s="19">
        <f>SUM([1]!Table25[[#This Row],[Column19]]+[1]!Table253[[#This Row],[Column19]]+[1]!Table2534[[#This Row],[Column19]])</f>
        <v>29654.93</v>
      </c>
      <c r="N15" s="58">
        <f>SUM([1]!Table25[[#This Row],[Column15]]+[1]!Table253[[#This Row],[Column15]]+[1]!Table2534[[#This Row],[Column15]])</f>
        <v>2</v>
      </c>
      <c r="O15" s="40">
        <f>SUM([1]!Table25[[#This Row],[Column16]]+[1]!Table253[[#This Row],[Column16]]+[1]!Table2534[[#This Row],[Column16]])</f>
        <v>2800</v>
      </c>
      <c r="P15" s="41">
        <f>SUM([1]!Table25[[#This Row],[Column20]]+[1]!Table253[[#This Row],[Column20]]+[1]!Table2534[[#This Row],[Column20]])</f>
        <v>1431.62</v>
      </c>
      <c r="Q15" s="20">
        <f>SUM([1]!Table25[[#This Row],[Column17]]+[1]!Table253[[#This Row],[Column17]]+[1]!Table2534[[#This Row],[Column17]])</f>
        <v>2800</v>
      </c>
      <c r="R15" s="19">
        <f>SUM([1]!Table25[[#This Row],[Column21]]+[1]!Table253[[#This Row],[Column21]]+[1]!Table2534[[#This Row],[Column21]])</f>
        <v>1431.62</v>
      </c>
      <c r="S15" s="60">
        <f>SUM([1]!Table25[[#This Row],[Column10]]+[1]!Table253[[#This Row],[Column10]]+[1]!Table2534[[#This Row],[Column10]])</f>
        <v>0</v>
      </c>
      <c r="T15" s="35">
        <f>SUM([1]!Table25[[#This Row],[Column11]]+[1]!Table253[[#This Row],[Column11]]+[1]!Table2534[[#This Row],[Column11]])</f>
        <v>0</v>
      </c>
      <c r="U15" s="36">
        <f>SUM([1]!Table25[[#This Row],[Column23]]+[1]!Table253[[#This Row],[Column23]]+[1]!Table2534[[#This Row],[Column23]])</f>
        <v>0</v>
      </c>
      <c r="V15" s="20">
        <f>SUM([1]!Table25[[#This Row],[Column22]]+[1]!Table253[[#This Row],[Column22]]+[1]!Table2534[[#This Row],[Column22]])</f>
        <v>14413.55</v>
      </c>
      <c r="W15" s="19">
        <f>SUM([1]!Table25[[#This Row],[Column12]]+[1]!Table253[[#This Row],[Column12]]+[1]!Table2534[[#This Row],[Column12]])</f>
        <v>7369.5300000000007</v>
      </c>
      <c r="X15" s="31">
        <f>SUM([1]!Table25[[#This Row],[Column13]]+[1]!Table253[[#This Row],[Column13]]+[1]!Table2534[[#This Row],[Column13]])</f>
        <v>0</v>
      </c>
    </row>
    <row r="16" spans="1:24" ht="25.5" x14ac:dyDescent="0.25">
      <c r="A16" s="28" t="s">
        <v>34</v>
      </c>
      <c r="B16" s="38">
        <f>SUM([1]!Table25[[#This Row],[Column2]]+[1]!Table253[[#This Row],[Column2]]+[1]!Table2534[[#This Row],[Column2]])</f>
        <v>137</v>
      </c>
      <c r="C16" s="38">
        <f>SUM([1]!Table25[[#This Row],[Column3]]+[1]!Table253[[#This Row],[Column3]]+[1]!Table2534[[#This Row],[Column3]])</f>
        <v>220</v>
      </c>
      <c r="D16" s="38">
        <f>SUM([1]!Table25[[#This Row],[Column14]]+[1]!Table253[[#This Row],[Column14]]+[1]!Table2534[[#This Row],[Column14]])</f>
        <v>52</v>
      </c>
      <c r="E16" s="38">
        <f>SUM([1]!Table25[[#This Row],[Column24]]+[1]!Table253[[#This Row],[Column24]]+[1]!Table2534[[#This Row],[Column24]])</f>
        <v>87</v>
      </c>
      <c r="F16" s="38">
        <f>SUM([1]!Table25[[#This Row],[Column4]]+[1]!Table253[[#This Row],[Column4]]+[1]!Table2534[[#This Row],[Column4]])</f>
        <v>8</v>
      </c>
      <c r="G16" s="61">
        <f>SUM([1]!Table25[[#This Row],[Column5]]+[1]!Table253[[#This Row],[Column5]]+[1]!Table2534[[#This Row],[Column5]])</f>
        <v>2</v>
      </c>
      <c r="H16" s="61">
        <f>SUM([1]!Table25[[#This Row],[Column6]]+[1]!Table253[[#This Row],[Column6]]+[1]!Table2534[[#This Row],[Column6]])</f>
        <v>2</v>
      </c>
      <c r="I16" s="62">
        <f>SUM([1]!Table25[[#This Row],[Column7]]+[1]!Table253[[#This Row],[Column7]]+[1]!Table2534[[#This Row],[Column7]])</f>
        <v>13</v>
      </c>
      <c r="J16" s="63">
        <f>SUM([1]!Table25[[#This Row],[Column8]]+[1]!Table253[[#This Row],[Column8]]+[1]!Table2534[[#This Row],[Column8]])</f>
        <v>50401.41</v>
      </c>
      <c r="K16" s="64">
        <f>SUM([1]!Table25[[#This Row],[Column18]]+[1]!Table253[[#This Row],[Column18]]+[1]!Table2534[[#This Row],[Column18]])</f>
        <v>25770</v>
      </c>
      <c r="L16" s="65">
        <f>SUM([1]!Table25[[#This Row],[Column9]]+[1]!Table253[[#This Row],[Column9]]+[1]!Table2534[[#This Row],[Column9]])</f>
        <v>9533.48</v>
      </c>
      <c r="M16" s="64">
        <f>SUM([1]!Table25[[#This Row],[Column19]]+[1]!Table253[[#This Row],[Column19]]+[1]!Table2534[[#This Row],[Column19]])</f>
        <v>4874.3999999999996</v>
      </c>
      <c r="N16" s="62">
        <f>SUM([1]!Table25[[#This Row],[Column15]]+[1]!Table253[[#This Row],[Column15]]+[1]!Table2534[[#This Row],[Column15]])</f>
        <v>2</v>
      </c>
      <c r="O16" s="63">
        <f>SUM([1]!Table25[[#This Row],[Column16]]+[1]!Table253[[#This Row],[Column16]]+[1]!Table2534[[#This Row],[Column16]])</f>
        <v>2380</v>
      </c>
      <c r="P16" s="64">
        <f>SUM([1]!Table25[[#This Row],[Column20]]+[1]!Table253[[#This Row],[Column20]]+[1]!Table2534[[#This Row],[Column20]])</f>
        <v>1216.8799999999999</v>
      </c>
      <c r="Q16" s="65">
        <f>SUM([1]!Table25[[#This Row],[Column17]]+[1]!Table253[[#This Row],[Column17]]+[1]!Table2534[[#This Row],[Column17]])</f>
        <v>2380</v>
      </c>
      <c r="R16" s="64">
        <f>SUM([1]!Table25[[#This Row],[Column21]]+[1]!Table253[[#This Row],[Column21]]+[1]!Table2534[[#This Row],[Column21]])</f>
        <v>1216.8799999999999</v>
      </c>
      <c r="S16" s="43">
        <f>SUM([1]!Table25[[#This Row],[Column10]]+[1]!Table253[[#This Row],[Column10]]+[1]!Table2534[[#This Row],[Column10]])</f>
        <v>1</v>
      </c>
      <c r="T16" s="40">
        <f>SUM([1]!Table25[[#This Row],[Column11]]+[1]!Table253[[#This Row],[Column11]]+[1]!Table2534[[#This Row],[Column11]])</f>
        <v>13951.6</v>
      </c>
      <c r="U16" s="41">
        <f>SUM([1]!Table25[[#This Row],[Column23]]+[1]!Table253[[#This Row],[Column23]]+[1]!Table2534[[#This Row],[Column23]])</f>
        <v>7133.34</v>
      </c>
      <c r="V16" s="20">
        <f>SUM([1]!Table25[[#This Row],[Column22]]+[1]!Table253[[#This Row],[Column22]]+[1]!Table2534[[#This Row],[Column22]])</f>
        <v>0</v>
      </c>
      <c r="W16" s="19">
        <f>SUM([1]!Table25[[#This Row],[Column12]]+[1]!Table253[[#This Row],[Column12]]+[1]!Table2534[[#This Row],[Column12]])</f>
        <v>0</v>
      </c>
      <c r="X16" s="31">
        <f>SUM([1]!Table25[[#This Row],[Column13]]+[1]!Table253[[#This Row],[Column13]]+[1]!Table2534[[#This Row],[Column13]])</f>
        <v>0</v>
      </c>
    </row>
    <row r="17" spans="1:24" ht="15.75" x14ac:dyDescent="0.25">
      <c r="A17" s="28" t="s">
        <v>35</v>
      </c>
      <c r="B17" s="15">
        <f>SUM([1]!Table25[[#This Row],[Column2]]+[1]!Table253[[#This Row],[Column2]]+[1]!Table2534[[#This Row],[Column2]])</f>
        <v>171</v>
      </c>
      <c r="C17" s="15">
        <f>SUM([1]!Table25[[#This Row],[Column3]]+[1]!Table253[[#This Row],[Column3]]+[1]!Table2534[[#This Row],[Column3]])</f>
        <v>196</v>
      </c>
      <c r="D17" s="15">
        <f>SUM([1]!Table25[[#This Row],[Column14]]+[1]!Table253[[#This Row],[Column14]]+[1]!Table2534[[#This Row],[Column14]])</f>
        <v>37</v>
      </c>
      <c r="E17" s="15">
        <f>SUM([1]!Table25[[#This Row],[Column24]]+[1]!Table253[[#This Row],[Column24]]+[1]!Table2534[[#This Row],[Column24]])</f>
        <v>4</v>
      </c>
      <c r="F17" s="15">
        <f>SUM([1]!Table25[[#This Row],[Column4]]+[1]!Table253[[#This Row],[Column4]]+[1]!Table2534[[#This Row],[Column4]])</f>
        <v>4</v>
      </c>
      <c r="G17" s="15">
        <f>SUM([1]!Table25[[#This Row],[Column5]]+[1]!Table253[[#This Row],[Column5]]+[1]!Table2534[[#This Row],[Column5]])</f>
        <v>1</v>
      </c>
      <c r="H17" s="15">
        <f>SUM([1]!Table25[[#This Row],[Column6]]+[1]!Table253[[#This Row],[Column6]]+[1]!Table2534[[#This Row],[Column6]])</f>
        <v>0</v>
      </c>
      <c r="I17" s="30">
        <f>SUM([1]!Table25[[#This Row],[Column7]]+[1]!Table253[[#This Row],[Column7]]+[1]!Table2534[[#This Row],[Column7]])</f>
        <v>4</v>
      </c>
      <c r="J17" s="18">
        <f>SUM([1]!Table25[[#This Row],[Column8]]+[1]!Table253[[#This Row],[Column8]]+[1]!Table2534[[#This Row],[Column8]])</f>
        <v>63000</v>
      </c>
      <c r="K17" s="19">
        <f>SUM([1]!Table25[[#This Row],[Column18]]+[1]!Table253[[#This Row],[Column18]]+[1]!Table2534[[#This Row],[Column18]])</f>
        <v>32211.39</v>
      </c>
      <c r="L17" s="20">
        <f>SUM([1]!Table25[[#This Row],[Column9]]+[1]!Table253[[#This Row],[Column9]]+[1]!Table2534[[#This Row],[Column9]])</f>
        <v>56400</v>
      </c>
      <c r="M17" s="19">
        <f>SUM([1]!Table25[[#This Row],[Column19]]+[1]!Table253[[#This Row],[Column19]]+[1]!Table2534[[#This Row],[Column19]])</f>
        <v>28836.839999999997</v>
      </c>
      <c r="N17" s="30">
        <f>SUM([1]!Table25[[#This Row],[Column15]]+[1]!Table253[[#This Row],[Column15]]+[1]!Table2534[[#This Row],[Column15]])</f>
        <v>1</v>
      </c>
      <c r="O17" s="18">
        <f>SUM([1]!Table25[[#This Row],[Column16]]+[1]!Table253[[#This Row],[Column16]]+[1]!Table2534[[#This Row],[Column16]])</f>
        <v>342.27</v>
      </c>
      <c r="P17" s="19">
        <f>SUM([1]!Table25[[#This Row],[Column20]]+[1]!Table253[[#This Row],[Column20]]+[1]!Table2534[[#This Row],[Column20]])</f>
        <v>175</v>
      </c>
      <c r="Q17" s="20">
        <f>SUM([1]!Table25[[#This Row],[Column17]]+[1]!Table253[[#This Row],[Column17]]+[1]!Table2534[[#This Row],[Column17]])</f>
        <v>692.27</v>
      </c>
      <c r="R17" s="19">
        <f>SUM([1]!Table25[[#This Row],[Column21]]+[1]!Table253[[#This Row],[Column21]]+[1]!Table2534[[#This Row],[Column21]])</f>
        <v>353.95</v>
      </c>
      <c r="S17" s="33">
        <f>SUM([1]!Table25[[#This Row],[Column10]]+[1]!Table253[[#This Row],[Column10]]+[1]!Table2534[[#This Row],[Column10]])</f>
        <v>0</v>
      </c>
      <c r="T17" s="18">
        <f>SUM([1]!Table25[[#This Row],[Column11]]+[1]!Table253[[#This Row],[Column11]]+[1]!Table2534[[#This Row],[Column11]])</f>
        <v>0</v>
      </c>
      <c r="U17" s="19">
        <f>SUM([1]!Table25[[#This Row],[Column23]]+[1]!Table253[[#This Row],[Column23]]+[1]!Table2534[[#This Row],[Column23]])</f>
        <v>0</v>
      </c>
      <c r="V17" s="20">
        <f>SUM([1]!Table25[[#This Row],[Column22]]+[1]!Table253[[#This Row],[Column22]]+[1]!Table2534[[#This Row],[Column22]])</f>
        <v>0</v>
      </c>
      <c r="W17" s="19">
        <f>SUM([1]!Table25[[#This Row],[Column12]]+[1]!Table253[[#This Row],[Column12]]+[1]!Table2534[[#This Row],[Column12]])</f>
        <v>0</v>
      </c>
      <c r="X17" s="31">
        <f>SUM([1]!Table25[[#This Row],[Column13]]+[1]!Table253[[#This Row],[Column13]]+[1]!Table2534[[#This Row],[Column13]])</f>
        <v>0</v>
      </c>
    </row>
    <row r="18" spans="1:24" ht="16.5" thickBot="1" x14ac:dyDescent="0.3">
      <c r="A18" s="66" t="s">
        <v>36</v>
      </c>
      <c r="B18" s="15">
        <f>SUM([1]!Table25[[#This Row],[Column2]]+[1]!Table253[[#This Row],[Column2]]+[1]!Table2534[[#This Row],[Column2]])</f>
        <v>82</v>
      </c>
      <c r="C18" s="15">
        <f>SUM([1]!Table25[[#This Row],[Column3]]+[1]!Table253[[#This Row],[Column3]]+[1]!Table2534[[#This Row],[Column3]])</f>
        <v>87</v>
      </c>
      <c r="D18" s="15">
        <f>SUM([1]!Table25[[#This Row],[Column14]]+[1]!Table253[[#This Row],[Column14]]+[1]!Table2534[[#This Row],[Column14]])</f>
        <v>18</v>
      </c>
      <c r="E18" s="15">
        <f>SUM([1]!Table25[[#This Row],[Column24]]+[1]!Table253[[#This Row],[Column24]]+[1]!Table2534[[#This Row],[Column24]])</f>
        <v>0</v>
      </c>
      <c r="F18" s="15">
        <f>SUM([1]!Table25[[#This Row],[Column4]]+[1]!Table253[[#This Row],[Column4]]+[1]!Table2534[[#This Row],[Column4]])</f>
        <v>23</v>
      </c>
      <c r="G18" s="15">
        <f>SUM([1]!Table25[[#This Row],[Column5]]+[1]!Table253[[#This Row],[Column5]]+[1]!Table2534[[#This Row],[Column5]])</f>
        <v>3</v>
      </c>
      <c r="H18" s="67">
        <f>SUM([1]!Table25[[#This Row],[Column6]]+[1]!Table253[[#This Row],[Column6]]+[1]!Table2534[[#This Row],[Column6]])</f>
        <v>0</v>
      </c>
      <c r="I18" s="68">
        <f>SUM([1]!Table25[[#This Row],[Column7]]+[1]!Table253[[#This Row],[Column7]]+[1]!Table2534[[#This Row],[Column7]])</f>
        <v>3</v>
      </c>
      <c r="J18" s="63">
        <f>SUM([1]!Table25[[#This Row],[Column8]]+[1]!Table253[[#This Row],[Column8]]+[1]!Table2534[[#This Row],[Column8]])</f>
        <v>4100</v>
      </c>
      <c r="K18" s="64">
        <f>SUM([1]!Table25[[#This Row],[Column18]]+[1]!Table253[[#This Row],[Column18]]+[1]!Table2534[[#This Row],[Column18]])</f>
        <v>2096.3000000000002</v>
      </c>
      <c r="L18" s="69">
        <f>SUM([1]!Table25[[#This Row],[Column9]]+[1]!Table253[[#This Row],[Column9]]+[1]!Table2534[[#This Row],[Column9]])</f>
        <v>800</v>
      </c>
      <c r="M18" s="70">
        <f>SUM([1]!Table25[[#This Row],[Column19]]+[1]!Table253[[#This Row],[Column19]]+[1]!Table2534[[#This Row],[Column19]])</f>
        <v>409.04</v>
      </c>
      <c r="N18" s="71">
        <f>SUM([1]!Table25[[#This Row],[Column15]]+[1]!Table253[[#This Row],[Column15]]+[1]!Table2534[[#This Row],[Column15]])</f>
        <v>10</v>
      </c>
      <c r="O18" s="72">
        <f>SUM([1]!Table25[[#This Row],[Column16]]+[1]!Table253[[#This Row],[Column16]]+[1]!Table2534[[#This Row],[Column16]])</f>
        <v>9750</v>
      </c>
      <c r="P18" s="70">
        <f>SUM([1]!Table25[[#This Row],[Column20]]+[1]!Table253[[#This Row],[Column20]]+[1]!Table2534[[#This Row],[Column20]])</f>
        <v>4985.09</v>
      </c>
      <c r="Q18" s="69">
        <f>SUM([1]!Table25[[#This Row],[Column17]]+[1]!Table253[[#This Row],[Column17]]+[1]!Table2534[[#This Row],[Column17]])</f>
        <v>9610</v>
      </c>
      <c r="R18" s="19">
        <f>SUM([1]!Table25[[#This Row],[Column21]]+[1]!Table253[[#This Row],[Column21]]+[1]!Table2534[[#This Row],[Column21]])</f>
        <v>4913.51</v>
      </c>
      <c r="S18" s="33">
        <f>SUM([1]!Table25[[#This Row],[Column10]]+[1]!Table253[[#This Row],[Column10]]+[1]!Table2534[[#This Row],[Column10]])</f>
        <v>1</v>
      </c>
      <c r="T18" s="18">
        <f>SUM([1]!Table25[[#This Row],[Column11]]+[1]!Table253[[#This Row],[Column11]]+[1]!Table2534[[#This Row],[Column11]])</f>
        <v>0.86</v>
      </c>
      <c r="U18" s="19">
        <f>SUM([1]!Table25[[#This Row],[Column23]]+[1]!Table253[[#This Row],[Column23]]+[1]!Table2534[[#This Row],[Column23]])</f>
        <v>0.44</v>
      </c>
      <c r="V18" s="20">
        <f>SUM([1]!Table25[[#This Row],[Column22]]+[1]!Table253[[#This Row],[Column22]]+[1]!Table2534[[#This Row],[Column22]])</f>
        <v>7515.1</v>
      </c>
      <c r="W18" s="19">
        <f>SUM([1]!Table25[[#This Row],[Column12]]+[1]!Table253[[#This Row],[Column12]]+[1]!Table2534[[#This Row],[Column12]])</f>
        <v>3842.41</v>
      </c>
      <c r="X18" s="31">
        <f>SUM([1]!Table25[[#This Row],[Column13]]+[1]!Table253[[#This Row],[Column13]]+[1]!Table2534[[#This Row],[Column13]])</f>
        <v>0</v>
      </c>
    </row>
    <row r="19" spans="1:24" ht="16.5" thickBot="1" x14ac:dyDescent="0.3">
      <c r="A19" s="73" t="s">
        <v>37</v>
      </c>
      <c r="B19" s="74">
        <f>SUM([1]!Table25[[#This Row],[Column2]]+[1]!Table253[[#This Row],[Column2]]+[1]!Table2534[[#This Row],[Column2]])</f>
        <v>1672</v>
      </c>
      <c r="C19" s="74">
        <f>SUM([1]!Table25[[#This Row],[Column3]]+[1]!Table253[[#This Row],[Column3]]+[1]!Table2534[[#This Row],[Column3]])</f>
        <v>2043</v>
      </c>
      <c r="D19" s="74">
        <f>SUM([1]!Table25[[#This Row],[Column14]]+[1]!Table253[[#This Row],[Column14]]+[1]!Table2534[[#This Row],[Column14]])</f>
        <v>453</v>
      </c>
      <c r="E19" s="74">
        <f>SUM([1]!Table25[[#This Row],[Column24]]+[1]!Table253[[#This Row],[Column24]]+[1]!Table2534[[#This Row],[Column24]])</f>
        <v>368</v>
      </c>
      <c r="F19" s="74">
        <f>SUM([1]!Table25[[#This Row],[Column4]]+[1]!Table253[[#This Row],[Column4]]+[1]!Table2534[[#This Row],[Column4]])</f>
        <v>142</v>
      </c>
      <c r="G19" s="74">
        <f>SUM([1]!Table25[[#This Row],[Column5]]+[1]!Table253[[#This Row],[Column5]]+[1]!Table2534[[#This Row],[Column5]])</f>
        <v>28</v>
      </c>
      <c r="H19" s="75">
        <f>SUM([1]!Table25[[#This Row],[Column6]]+[1]!Table253[[#This Row],[Column6]]+[1]!Table2534[[#This Row],[Column6]])</f>
        <v>3</v>
      </c>
      <c r="I19" s="74">
        <f>SUM([1]!Table25[[#This Row],[Column7]]+[1]!Table253[[#This Row],[Column7]]+[1]!Table2534[[#This Row],[Column7]])</f>
        <v>66</v>
      </c>
      <c r="J19" s="76">
        <f>SUM([1]!Table25[[#This Row],[Column8]]+[1]!Table253[[#This Row],[Column8]]+[1]!Table2534[[#This Row],[Column8]])</f>
        <v>862998.86</v>
      </c>
      <c r="K19" s="76">
        <f>SUM([1]!Table25[[#This Row],[Column18]]+[1]!Table253[[#This Row],[Column18]]+[1]!Table2534[[#This Row],[Column18]])</f>
        <v>441243.68999999994</v>
      </c>
      <c r="L19" s="76">
        <f>SUM([1]!Table25[[#This Row],[Column9]]+[1]!Table253[[#This Row],[Column9]]+[1]!Table2534[[#This Row],[Column9]])</f>
        <v>162585.5</v>
      </c>
      <c r="M19" s="76">
        <f>SUM([1]!Table25[[#This Row],[Column19]]+[1]!Table253[[#This Row],[Column19]]+[1]!Table2534[[#This Row],[Column19]])</f>
        <v>83127.91</v>
      </c>
      <c r="N19" s="74">
        <f>SUM([1]!Table25[[#This Row],[Column15]]+[1]!Table253[[#This Row],[Column15]]+[1]!Table2534[[#This Row],[Column15]])</f>
        <v>33</v>
      </c>
      <c r="O19" s="76">
        <f>SUM([1]!Table25[[#This Row],[Column16]]+[1]!Table253[[#This Row],[Column16]]+[1]!Table2534[[#This Row],[Column16]])</f>
        <v>27297.360000000001</v>
      </c>
      <c r="P19" s="76">
        <f>SUM([1]!Table25[[#This Row],[Column20]]+[1]!Table253[[#This Row],[Column20]]+[1]!Table2534[[#This Row],[Column20]])</f>
        <v>13956.93</v>
      </c>
      <c r="Q19" s="77">
        <f>SUM([1]!Table25[[#This Row],[Column17]]+[1]!Table253[[#This Row],[Column17]]+[1]!Table2534[[#This Row],[Column17]])</f>
        <v>31640.79</v>
      </c>
      <c r="R19" s="76">
        <f>SUM([1]!Table25[[#This Row],[Column21]]+[1]!Table253[[#This Row],[Column21]]+[1]!Table2534[[#This Row],[Column21]])</f>
        <v>16177.699999999999</v>
      </c>
      <c r="S19" s="78">
        <f>SUM([1]!Table25[[#This Row],[Column10]]+[1]!Table253[[#This Row],[Column10]]+[1]!Table2534[[#This Row],[Column10]])</f>
        <v>6</v>
      </c>
      <c r="T19" s="79">
        <f>SUM([1]!Table25[[#This Row],[Column11]]+[1]!Table253[[#This Row],[Column11]]+[1]!Table2534[[#This Row],[Column11]])</f>
        <v>16107.720000000001</v>
      </c>
      <c r="U19" s="79">
        <f>SUM([1]!Table25[[#This Row],[Column23]]+[1]!Table253[[#This Row],[Column23]]+[1]!Table2534[[#This Row],[Column23]])</f>
        <v>8235.76</v>
      </c>
      <c r="V19" s="79">
        <f>SUM([1]!Table25[[#This Row],[Column22]]+[1]!Table253[[#This Row],[Column22]]+[1]!Table2534[[#This Row],[Column22]])</f>
        <v>97632.25</v>
      </c>
      <c r="W19" s="79">
        <f>SUM([1]!Table25[[#This Row],[Column12]]+[1]!Table253[[#This Row],[Column12]]+[1]!Table2534[[#This Row],[Column12]])</f>
        <v>49918.559999999998</v>
      </c>
      <c r="X19" s="80">
        <f>SUM([1]!Table25[[#This Row],[Column13]]+[1]!Table253[[#This Row],[Column13]]+[1]!Table2534[[#This Row],[Column13]])</f>
        <v>1</v>
      </c>
    </row>
  </sheetData>
  <mergeCells count="7">
    <mergeCell ref="A1:X1"/>
    <mergeCell ref="A2:A3"/>
    <mergeCell ref="L2:M2"/>
    <mergeCell ref="N2:P2"/>
    <mergeCell ref="Q2:R2"/>
    <mergeCell ref="S2:U2"/>
    <mergeCell ref="V2:W2"/>
  </mergeCells>
  <pageMargins left="0.7" right="0.7" top="0.75" bottom="0.75" header="0.3" footer="0.3"/>
  <pageSetup paperSize="9" scale="48" fitToHeight="0" orientation="landscape" r:id="rId1"/>
  <ignoredErrors>
    <ignoredError sqref="B4:B18 C4:C18 D4:D18 E4:E18 F4:F18 G4:G18 H4:H18 I4:I13 I14:I18 J4:J18 K4:K18 L4:M18 N4:R18 S4:U18 V4:X18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Януари и февруари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2026-03-10T13:25:21Z</dcterms:modified>
</cp:coreProperties>
</file>